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0" windowWidth="15600" windowHeight="10875"/>
  </bookViews>
  <sheets>
    <sheet name="Teams Balance Sheet" sheetId="1" r:id="rId1"/>
    <sheet name="Budget" sheetId="2" r:id="rId2"/>
    <sheet name="Governance Guidlines" sheetId="3" r:id="rId3"/>
  </sheets>
  <calcPr calcId="145621"/>
</workbook>
</file>

<file path=xl/calcChain.xml><?xml version="1.0" encoding="utf-8"?>
<calcChain xmlns="http://schemas.openxmlformats.org/spreadsheetml/2006/main">
  <c r="D28" i="2"/>
  <c r="X5" i="1" l="1"/>
  <c r="X4"/>
  <c r="X3"/>
  <c r="H12" l="1"/>
  <c r="D36" i="2" l="1"/>
  <c r="D45"/>
  <c r="D8" s="1"/>
  <c r="D23"/>
  <c r="D7" s="1"/>
  <c r="D15"/>
  <c r="D10" l="1"/>
  <c r="H55" i="1"/>
  <c r="I25" l="1"/>
  <c r="I9"/>
  <c r="I23"/>
  <c r="I53"/>
  <c r="I51"/>
  <c r="I50"/>
  <c r="I38"/>
  <c r="I49"/>
  <c r="I47"/>
  <c r="I46"/>
  <c r="I45"/>
  <c r="I44"/>
  <c r="I30"/>
  <c r="I29"/>
  <c r="I43"/>
  <c r="I42"/>
  <c r="I27"/>
  <c r="I52"/>
  <c r="I40"/>
  <c r="I39"/>
  <c r="I48"/>
  <c r="I37"/>
  <c r="I36"/>
  <c r="I35"/>
  <c r="I34"/>
  <c r="I33"/>
  <c r="I20"/>
  <c r="I19"/>
  <c r="I32"/>
  <c r="I26"/>
  <c r="I4"/>
  <c r="I24"/>
  <c r="I21"/>
  <c r="I8"/>
  <c r="I31"/>
  <c r="I18"/>
  <c r="I17"/>
  <c r="I3"/>
  <c r="I16"/>
  <c r="I14"/>
  <c r="I13"/>
  <c r="I22"/>
  <c r="I11"/>
  <c r="I10"/>
  <c r="I12"/>
  <c r="I7"/>
  <c r="I6"/>
  <c r="I5"/>
</calcChain>
</file>

<file path=xl/comments1.xml><?xml version="1.0" encoding="utf-8"?>
<comments xmlns="http://schemas.openxmlformats.org/spreadsheetml/2006/main">
  <authors>
    <author>michael-johnson</author>
    <author>Seddon, Matthew</author>
  </authors>
  <commentList>
    <comment ref="E3" authorId="0">
      <text>
        <r>
          <rPr>
            <sz val="9"/>
            <color indexed="81"/>
            <rFont val="Tahoma"/>
            <family val="2"/>
          </rPr>
          <t>$500 4th Yellow Card Wong Chun Lung - 16.02.2014
$1100 26 Disc Pts
$500 4TH Yellow Card Ma Cheuk Yin - 09.03.2014</t>
        </r>
      </text>
    </comment>
    <comment ref="H3" authorId="1">
      <text>
        <r>
          <rPr>
            <b/>
            <sz val="9"/>
            <color indexed="81"/>
            <rFont val="Tahoma"/>
            <charset val="1"/>
          </rPr>
          <t>13,000 payment 1
500 red card fine 16/1/2014
$17,000 payment 2 -  7/2/2014</t>
        </r>
      </text>
    </comment>
    <comment ref="T3" authorId="1">
      <text>
        <r>
          <rPr>
            <sz val="9"/>
            <color indexed="81"/>
            <rFont val="Tahoma"/>
            <family val="2"/>
          </rPr>
          <t>$500 - Casey, John - 4th Yellow Card - 20/10/2013
$100 Not submitting the game result by SMS - 8/12/2013
$1000 25 Disc Pts
$1000 35 Disc Pts
$500 4th Yellow Card Sebastain Fiedler - 09.02.2014
$500 4th Yellow Card Timothy Phillips - 09.02.2014</t>
        </r>
      </text>
    </comment>
    <comment ref="E4" authorId="1">
      <text>
        <r>
          <rPr>
            <sz val="9"/>
            <color indexed="81"/>
            <rFont val="Tahoma"/>
            <family val="2"/>
          </rPr>
          <t>$100 - Unmark No. of Players Started Box of 2nd Half - 13/10/2013
$500 - red card -Darcy, Ross  10/11/2013
$500 - 4th Yellow Card Soylemez, Mehmet - 10/11/2013
$1000 25 disciplinary Points 8/12/2031
$500 30 Disc Pts
$100 No No. Of Players Started</t>
        </r>
      </text>
    </comment>
    <comment ref="H4" authorId="1">
      <text>
        <r>
          <rPr>
            <b/>
            <sz val="9"/>
            <color indexed="81"/>
            <rFont val="Tahoma"/>
            <charset val="1"/>
          </rPr>
          <t>$13,000 payment 1
$24,000 payment 2 5/2/2014</t>
        </r>
      </text>
    </comment>
    <comment ref="T4" authorId="1">
      <text>
        <r>
          <rPr>
            <sz val="9"/>
            <color indexed="81"/>
            <rFont val="Tahoma"/>
            <family val="2"/>
          </rPr>
          <t xml:space="preserve">$500 4th yellow card Ngai, Jasper - 10/11/2013
</t>
        </r>
      </text>
    </comment>
    <comment ref="E5" authorId="1">
      <text>
        <r>
          <rPr>
            <sz val="9"/>
            <color indexed="81"/>
            <rFont val="Tahoma"/>
            <family val="2"/>
          </rPr>
          <t>$500 - Casey, John - 4th Yellow Card - 20/10/2013
$100 Not submitting the game result by SMS - 8/12/2013
$1000 25 Disc Pts
$1000 35 Disc Pts
$500 4th Yellow Card Sebastain Fiedler - 09.02.2014
$500 4th Yellow Card Timothy Phillips - 09.02.2014</t>
        </r>
      </text>
    </comment>
    <comment ref="H5" authorId="1">
      <text>
        <r>
          <rPr>
            <b/>
            <sz val="9"/>
            <color indexed="81"/>
            <rFont val="Tahoma"/>
            <charset val="1"/>
          </rPr>
          <t>$11,000 payment 1
$4,400 fine paymebnty 27/3/2014</t>
        </r>
      </text>
    </comment>
    <comment ref="T5" authorId="1">
      <text>
        <r>
          <rPr>
            <sz val="9"/>
            <color indexed="81"/>
            <rFont val="Tahoma"/>
            <family val="2"/>
          </rPr>
          <t>$500 - red card Bailey, Adam 29/9/2013
$100 - Unmark League/Cup Box 29/11/2013
$500 - Bailey, Adam - not providing the shirt no. in the red card report 6/10/2103
$100 - Unmark No. of Players Started Box of 2nd Half - 13/10/2013
$100 - Unmark No. of Players Started Box of 2nd Half 1/12/2103
$500 - red card Hussey, Rory Michael - 8/12/2013
$1,000 - 25th disciplinary Points 5/1/2014
$1400 39 Disc Pts
$500 4th Yellow Card Sebastian Beer - 09.02.2014
$500 4th Yellow Card Paul Jarrett - 09.02.2014
$100 No No. Of Players Started - 16.02.2014
$1000 2nd Red Card Rorey Hussey - 09.03.2014
$1000 8 Disc Pts Rory Hussey - 09.03.2014</t>
        </r>
      </text>
    </comment>
    <comment ref="E6" authorId="1">
      <text>
        <r>
          <rPr>
            <sz val="9"/>
            <color indexed="81"/>
            <rFont val="Tahoma"/>
            <family val="2"/>
          </rPr>
          <t xml:space="preserve">$500 4th yellow card Ngai, Jasper - 10/11/2013
</t>
        </r>
      </text>
    </comment>
    <comment ref="E7" authorId="1">
      <text>
        <r>
          <rPr>
            <sz val="9"/>
            <color indexed="81"/>
            <rFont val="Tahoma"/>
            <family val="2"/>
          </rPr>
          <t>$500 - red card Bailey, Adam 29/9/2013
$100 - Unmark League/Cup Box 29/11/2013
$500 - Bailey, Adam - not providing the shirt no. in the red card report 6/10/2103
$100 - Unmark No. of Players Started Box of 2nd Half - 13/10/2013
$100 - Unmark No. of Players Started Box of 2nd Half 1/12/2103
$500 - red card Hussey, Rory Michael - 8/12/2013
$1,000 - 25th disciplinary Points 5/1/2014
$1400 39 Disc Pts
$500 4th Yellow Card Sebastian Beer - 09.02.2014
$500 4th Yellow Card Paul Jarrett - 09.02.2014
$100 No No. Of Players Started - 16.02.2014
$1000 2nd Red Card Rorey Hussey - 09.03.2014
$1000 8 Disc Pts Rory Hussey - 09.03.2014</t>
        </r>
      </text>
    </comment>
    <comment ref="H7" authorId="1">
      <text>
        <r>
          <rPr>
            <sz val="9"/>
            <color indexed="81"/>
            <rFont val="Tahoma"/>
            <charset val="1"/>
          </rPr>
          <t>$11,000 payment 1
$6,000 fines 7/4/2014</t>
        </r>
      </text>
    </comment>
    <comment ref="E8" authorId="1">
      <text>
        <r>
          <rPr>
            <sz val="9"/>
            <color indexed="81"/>
            <rFont val="Tahoma"/>
            <family val="2"/>
          </rPr>
          <t xml:space="preserve">$100 - Unmark No. of Players Started Box - 13/10/2013
$100 - No Date on team sheet - 17/11/2013
$100 No Date - 1/12/2013
$500 4th Yellow card Welbers, Alexander - 1/12/2013
$500 4th yellow card Costa, Ribas Alexandre 8/12/2013
$500 red card Coolen, Nicolas - 15/12/2013
$100 late submission of team sheet Received on Dec 17, 13
$1000 25 disciplinary Points = HK$1,000 15/12/2013
$1200 37 Disc Pts
$500 4th Yellow Card Edo Robbe de Vries - 16.02.2014
$500 Red Card Lionel Golfetto - 02.09.2014
</t>
        </r>
      </text>
    </comment>
    <comment ref="H8" authorId="1">
      <text>
        <r>
          <rPr>
            <b/>
            <sz val="9"/>
            <color indexed="81"/>
            <rFont val="Tahoma"/>
            <charset val="1"/>
          </rPr>
          <t xml:space="preserve">15000 payment 1
15000 payment 2 15/1/2014
15000 payment 3 24/3/2014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9" authorId="1">
      <text>
        <r>
          <rPr>
            <sz val="9"/>
            <color indexed="81"/>
            <rFont val="Tahoma"/>
            <family val="2"/>
          </rPr>
          <t xml:space="preserve">$100 - Wrong Date - 8/10/2013
$100 - No Date on team sheet - 13/10/2013
$100 - No Date, Unmark League/Cup Box, Unmark No. of Players Started - 27/10/2013
$500 - 4th yellow card Cullinane, Jack - 17/11/2013
$500 - 4th yellow card Wise, Adam - 17/11/2013
$100 - No Date &amp; Unmark League/Cup Box - 1/12/2013
$100 - Not submitting the game result by SMS - 8/12/2013
$500 - 4th yellow card Cross, Andrew - 8/12/2013
$500 - 4th yellow card Davis, Chris - 15/12/2013
$900 - 34 Disc Pts
$100 - Team Sheet Fine - 02.03.2014
</t>
        </r>
      </text>
    </comment>
    <comment ref="H9" authorId="1">
      <text>
        <r>
          <rPr>
            <b/>
            <sz val="9"/>
            <color indexed="81"/>
            <rFont val="Tahoma"/>
            <charset val="1"/>
          </rPr>
          <t>$25,000 payment 1 - 14/2/2014
$5,721 payment 2 - 17/2/2014</t>
        </r>
      </text>
    </comment>
    <comment ref="E10" authorId="1">
      <text>
        <r>
          <rPr>
            <sz val="9"/>
            <color indexed="81"/>
            <rFont val="Tahoma"/>
            <family val="2"/>
          </rPr>
          <t xml:space="preserve">$100 No Refereee Assessment 6/10/2013
$100 No Referee Assessment on team sheet 17/11/2013
$100 Unmark No. of Players Started Box - 8/12/2013
$500 - 4th yellow card Eade, Mark - 5/1/2014
$1,000 - 25th disciplinary  Points 5/1/2014
$100 No Date On Team Sheet - 19.01.2014
$500 4th Yellow Card Michael De Jong - 19.01.2014
$500 4th Yellow Card Sunny Roka - 19.01.2014
$900 34 Disc Pts
$500 Red Card Gianluca Temperini - 09.02.2014
$500 No Red Card report - 09.02.2014
$100 Team Sheet Fine - 02.03.2014
</t>
        </r>
      </text>
    </comment>
    <comment ref="H10" authorId="1">
      <text>
        <r>
          <rPr>
            <b/>
            <sz val="9"/>
            <color indexed="81"/>
            <rFont val="Tahoma"/>
            <charset val="1"/>
          </rPr>
          <t>$13,000 Payment 1 - 
$17,800 Payment 2- 3/3/2014</t>
        </r>
      </text>
    </comment>
    <comment ref="E11" authorId="1">
      <text>
        <r>
          <rPr>
            <sz val="9"/>
            <color indexed="81"/>
            <rFont val="Tahoma"/>
            <family val="2"/>
          </rPr>
          <t xml:space="preserve">$500 4th Yellow card Miu, Ki Fung Keith 1/12/2013
$500 4th Yellow card McGunnigle, Paul Henry 8/12/2013
$500 red card Miu, Ki Fung Keith - 15/12/2013
$1,000- 25th disciplinary points 5/1/2014
$200 27 Disc Pts
$1000 Coach Sent Off - 02.09.2014
</t>
        </r>
      </text>
    </comment>
    <comment ref="H11" authorId="1">
      <text>
        <r>
          <rPr>
            <b/>
            <sz val="9"/>
            <color indexed="81"/>
            <rFont val="Tahoma"/>
            <charset val="1"/>
          </rPr>
          <t>$13,000 - payment 1
$12,500 - payment 2 - 7/2/2014</t>
        </r>
      </text>
    </comment>
    <comment ref="E12" authorId="1">
      <text>
        <r>
          <rPr>
            <sz val="9"/>
            <color indexed="81"/>
            <rFont val="Tahoma"/>
            <family val="2"/>
          </rPr>
          <t xml:space="preserve">$100 -  - No Referee Assessment 15/9/2013
$100 No Referee Assessment 29/9/2013
$100 -  Late Team sheet Received on Nov 5, 13 - Match 3/11/2013
$500 - red card Nielsen, Kasper - 17/11/2013
$100 - No Date on team sheet - 17/11/2013
$100 - Late Submisison Received on Dec 3, 13
$100 - Unmark No. of Players Started Box - 8/12/2013
$500 - Late Team Sheet - 19.01.2014
$100 No Players Started - 09.02.2014
$1000 - 25 Disc Pts
$500 - 4th Yellow Card Joss Payne
$500 No Team Sheet - 16.09.2014
$500 4th Yellow Card Pascal Tolno - 16.09.2014
$500 30 Disc Pts
</t>
        </r>
      </text>
    </comment>
    <comment ref="H12" authorId="1">
      <text>
        <r>
          <rPr>
            <b/>
            <sz val="9"/>
            <color indexed="81"/>
            <rFont val="Tahoma"/>
            <charset val="1"/>
          </rPr>
          <t>$13,000 - payment 1
$18,400 - payment 2 18/2/2014</t>
        </r>
      </text>
    </comment>
    <comment ref="E13" authorId="1">
      <text>
        <r>
          <rPr>
            <sz val="9"/>
            <color indexed="81"/>
            <rFont val="Tahoma"/>
            <family val="2"/>
          </rPr>
          <t xml:space="preserve">$500 4th Yellow Card Hanzl, David - 8/12/2013
$500 No Submission Red Card Report for KCC Dragon Player No. 9 - 15/12/2013
$500 4th Yellow Card Shawn Campbell - 19.01.2014
$1000 25 Disc Pts
$700 32 Disc Pts
$500 4th Yellow Card Peter Martisek - 09.02.2014
</t>
        </r>
      </text>
    </comment>
    <comment ref="H13" authorId="1">
      <text>
        <r>
          <rPr>
            <b/>
            <sz val="9"/>
            <color indexed="81"/>
            <rFont val="Tahoma"/>
            <charset val="1"/>
          </rPr>
          <t>$13,000 - payment 1
$18,550 - payment 2 8/2/2014</t>
        </r>
      </text>
    </comment>
    <comment ref="E14" authorId="1">
      <text>
        <r>
          <rPr>
            <sz val="9"/>
            <color indexed="81"/>
            <rFont val="Tahoma"/>
            <family val="2"/>
          </rPr>
          <t xml:space="preserve">$500 - Late team sheet  Received on Oct 18, 13   -20/13/2013
$500 - 4th Yellow card Toscan, Humberto - 10/11/2013
$500 No Team Sheet - 16.09.2014
$500 4th Yellow Card Williams Nambeke - 02.03.2014
</t>
        </r>
      </text>
    </comment>
    <comment ref="E16" authorId="1">
      <text>
        <r>
          <rPr>
            <sz val="9"/>
            <color indexed="81"/>
            <rFont val="Tahoma"/>
            <family val="2"/>
          </rPr>
          <t xml:space="preserve">$500 - no submission of red card report - Grasshoppers Player No. 11 - 08/10/2013
$500 - red card Cheng, Kwan Wai - 27/10/2013
$100 - No game result by SMS 3/11/2013
</t>
        </r>
      </text>
    </comment>
    <comment ref="H16" authorId="1">
      <text>
        <r>
          <rPr>
            <b/>
            <sz val="9"/>
            <color indexed="81"/>
            <rFont val="Tahoma"/>
            <family val="2"/>
          </rPr>
          <t>$13,000 - first payment
$500 fine - received 31/10/2013</t>
        </r>
        <r>
          <rPr>
            <sz val="9"/>
            <color indexed="81"/>
            <rFont val="Tahoma"/>
            <family val="2"/>
          </rPr>
          <t xml:space="preserve">
$9,700 payment 2 6/2/2014</t>
        </r>
      </text>
    </comment>
    <comment ref="E17" authorId="1">
      <text>
        <r>
          <rPr>
            <sz val="9"/>
            <color indexed="81"/>
            <rFont val="Tahoma"/>
            <family val="2"/>
          </rPr>
          <t xml:space="preserve">$100 Unmark League/Cup Box - 17/11/2013
</t>
        </r>
      </text>
    </comment>
    <comment ref="H17" authorId="1">
      <text>
        <r>
          <rPr>
            <b/>
            <sz val="9"/>
            <color indexed="81"/>
            <rFont val="Tahoma"/>
            <charset val="1"/>
          </rPr>
          <t xml:space="preserve">$13,000 payment 1
$15,100 - payment 2
</t>
        </r>
      </text>
    </comment>
    <comment ref="E18" authorId="1">
      <text>
        <r>
          <rPr>
            <sz val="9"/>
            <color indexed="81"/>
            <rFont val="Tahoma"/>
            <family val="2"/>
          </rPr>
          <t xml:space="preserve">$100 Wrong Date - 9/10/2013
$500 red card Dane, Turner Ralph 1/12/2013
$500 red card Garrick, Dave 8/12/2013
$500 4th Yellow card Campbell, Ross - 8/12/2013
$500 - Late Team Sheet - 19.01.2014
</t>
        </r>
      </text>
    </comment>
    <comment ref="E19" authorId="1">
      <text>
        <r>
          <rPr>
            <sz val="9"/>
            <color indexed="81"/>
            <rFont val="Tahoma"/>
            <family val="2"/>
          </rPr>
          <t xml:space="preserve">$500 red card Lok, Kai Tung - 1/12/2013
</t>
        </r>
      </text>
    </comment>
    <comment ref="H19" authorId="1">
      <text>
        <r>
          <rPr>
            <b/>
            <sz val="9"/>
            <color indexed="81"/>
            <rFont val="Tahoma"/>
            <charset val="1"/>
          </rPr>
          <t xml:space="preserve">$13,000 payment 1
$500 fine 21/1/2014
$500 fine 4/4/2014
</t>
        </r>
      </text>
    </comment>
    <comment ref="E20" authorId="0">
      <text>
        <r>
          <rPr>
            <sz val="9"/>
            <color indexed="81"/>
            <rFont val="Tahoma"/>
            <family val="2"/>
          </rPr>
          <t>$500 Red Card Douglas Simmons - 19.01.14
$1000 25 Disc Pts</t>
        </r>
      </text>
    </comment>
    <comment ref="H20" authorId="1">
      <text>
        <r>
          <rPr>
            <b/>
            <sz val="9"/>
            <color indexed="81"/>
            <rFont val="Tahoma"/>
            <charset val="1"/>
          </rPr>
          <t xml:space="preserve">$15,000 payment 1
$16,000 payment 2 5/2/2014
</t>
        </r>
      </text>
    </comment>
    <comment ref="E21" authorId="1">
      <text>
        <r>
          <rPr>
            <sz val="9"/>
            <color indexed="81"/>
            <rFont val="Tahoma"/>
            <family val="2"/>
          </rPr>
          <t>$100 15/9/2013 Unmark No. of Players Started Box
$500 4th yellow Card - Randall, Oliver 17/11/2013
$500 red card Beaumont, Ben - 24/11/2013
$500 No Submission Red Card Report for SFALO Oxford Player No. 4 15/12/2013
$1000 8th Yellow Card Oliver Rendall - 09.02.2014
$500 No Team Sheet - 16.09.2014</t>
        </r>
      </text>
    </comment>
    <comment ref="E22" authorId="1">
      <text>
        <r>
          <rPr>
            <sz val="9"/>
            <color indexed="81"/>
            <rFont val="Tahoma"/>
            <family val="2"/>
          </rPr>
          <t xml:space="preserve">$100  Unmark No. of Players Started Box &amp; no Referee Assessment 15/9/2013
$100 Unmark No. of Players Started Box  27/10/2013
$100 late submission of team sheet - Received on Nov 19, 13
$500 red card Cottely, Nicolas Esteban - 24/11/2013
$500 No Submission Red Card Report for Yan Po Player No. 36
$500 4th yellow card Greco, Francesco - 8/12/2013
$1000 25 Disc Pts Fine
$400 29 Disc Pts
$100 No Date On Team Sheet - 16.09.2014
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 xml:space="preserve">$13,000 - payment 1
$13,200 - payment 2 8/2/2014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1">
      <text>
        <r>
          <rPr>
            <sz val="9"/>
            <color indexed="81"/>
            <rFont val="Tahoma"/>
            <family val="2"/>
          </rPr>
          <t xml:space="preserve">$500 Late Submission of team  match 15/9/2013
$500 4th yellow card Cameron, Mark 8/12/2013
$100 Wrong Date - 5/1/2014
$500 Red Card Mark Meehan - 16.02.2014
</t>
        </r>
      </text>
    </comment>
    <comment ref="H23" authorId="1">
      <text>
        <r>
          <rPr>
            <b/>
            <sz val="9"/>
            <color indexed="81"/>
            <rFont val="Tahoma"/>
            <charset val="1"/>
          </rPr>
          <t>$13,000 - payment 1
$16,000 - payment 2 - 11/2/2014</t>
        </r>
      </text>
    </comment>
    <comment ref="E24" authorId="1">
      <text>
        <r>
          <rPr>
            <sz val="9"/>
            <color indexed="81"/>
            <rFont val="Tahoma"/>
            <family val="2"/>
          </rPr>
          <t xml:space="preserve">$500 red card Yeung, Lok Yin Rocky - 15/12/2013
</t>
        </r>
      </text>
    </comment>
    <comment ref="H24" authorId="1">
      <text>
        <r>
          <rPr>
            <b/>
            <sz val="9"/>
            <color indexed="81"/>
            <rFont val="Tahoma"/>
            <charset val="1"/>
          </rPr>
          <t>$13,000 - payment 1
$8,500 payment 2 - 5/3/2014</t>
        </r>
      </text>
    </comment>
    <comment ref="E25" authorId="1">
      <text>
        <r>
          <rPr>
            <sz val="9"/>
            <color indexed="81"/>
            <rFont val="Tahoma"/>
            <family val="2"/>
          </rPr>
          <t xml:space="preserve">$100 No opponent's Name - 24/11/2013
$100 Unmark No. of Players Started Box 1/12/2013
$100 Unmark No. of Players Started Box 18/12/2013
$100 Unmarked League/Cup Box - 19.01.2014
$500 4th Yellow Card Jack Coley - 02.03.2014
$100 Team Sheet Fine - 02.03.2014
</t>
        </r>
      </text>
    </comment>
    <comment ref="H25" authorId="1">
      <text>
        <r>
          <rPr>
            <b/>
            <sz val="9"/>
            <color indexed="81"/>
            <rFont val="Tahoma"/>
            <charset val="1"/>
          </rPr>
          <t>$13,000 payment 1
$10,300 payment 2 - 18/2/2014</t>
        </r>
      </text>
    </comment>
    <comment ref="E26" authorId="1">
      <text>
        <r>
          <rPr>
            <sz val="9"/>
            <color indexed="81"/>
            <rFont val="Tahoma"/>
            <family val="2"/>
          </rPr>
          <t xml:space="preserve">$100 - Wrong Date on team sheet - 20/10/2013
</t>
        </r>
      </text>
    </comment>
    <comment ref="H26" authorId="1">
      <text>
        <r>
          <rPr>
            <sz val="9"/>
            <color indexed="81"/>
            <rFont val="Tahoma"/>
            <family val="2"/>
          </rPr>
          <t>$13,000 initial payment
$500 received 4/11/2013
$10,000 second payment jan 2014</t>
        </r>
      </text>
    </comment>
    <comment ref="E27" authorId="1">
      <text>
        <r>
          <rPr>
            <sz val="9"/>
            <color indexed="81"/>
            <rFont val="Tahoma"/>
            <family val="2"/>
          </rPr>
          <t>$100 - No Date on team sheet 6/10/2013
$100 - Missing Teamsheet - 20/10/2013
$500    Li, Kwok Wai Raymond - red card 27/10/2013
$100 - Late team sheet Received on Oct 29, 13
$500 - red card Mak, Ka Ho - 17/11/2013</t>
        </r>
      </text>
    </comment>
    <comment ref="H27" authorId="1">
      <text>
        <r>
          <rPr>
            <sz val="9"/>
            <color indexed="81"/>
            <rFont val="Tahoma"/>
            <family val="2"/>
          </rPr>
          <t>$13,000 initial payment
$1,000 received 13/11/2013
$500 received 2/12/2013
$10,000 payment 2 21/1/2014</t>
        </r>
      </text>
    </comment>
    <comment ref="E29" authorId="1">
      <text>
        <r>
          <rPr>
            <sz val="9"/>
            <color indexed="81"/>
            <rFont val="Tahoma"/>
            <family val="2"/>
          </rPr>
          <t xml:space="preserve">$500 4th Yellow Card Yuen, Chung Leung Gilbert - 24/11/2013
$1000 8 th Yellow Card, Yuen, Chung Leung Gilbert - 23/02/2014
</t>
        </r>
      </text>
    </comment>
    <comment ref="H29" authorId="1">
      <text>
        <r>
          <rPr>
            <b/>
            <sz val="9"/>
            <color indexed="81"/>
            <rFont val="Tahoma"/>
            <family val="2"/>
          </rPr>
          <t>$13,000 initial payment
$500 received 3/12/2013
$1000 received 19/3/2014
$10,000 received 19/3/2014</t>
        </r>
      </text>
    </comment>
    <comment ref="E30" authorId="1">
      <text>
        <r>
          <rPr>
            <sz val="9"/>
            <color indexed="81"/>
            <rFont val="Tahoma"/>
            <family val="2"/>
          </rPr>
          <t xml:space="preserve">$500 - red card Tam, Tung Kin - 24/11/2013
</t>
        </r>
      </text>
    </comment>
    <comment ref="H30" authorId="1">
      <text>
        <r>
          <rPr>
            <sz val="9"/>
            <color indexed="81"/>
            <rFont val="Tahoma"/>
            <family val="2"/>
          </rPr>
          <t>$13,000 initial payment
$500 received 28/11/2014
$10,000 payment 2 - 17/1/2014</t>
        </r>
      </text>
    </comment>
    <comment ref="E31" authorId="1">
      <text>
        <r>
          <rPr>
            <sz val="9"/>
            <color indexed="81"/>
            <rFont val="Tahoma"/>
            <family val="2"/>
          </rPr>
          <t xml:space="preserve">$100 - No game result by SMS - 10/11/2013
$500 - 4th Yellow card Greenberg, Alan 8/12/2013
</t>
        </r>
      </text>
    </comment>
    <comment ref="H31" authorId="1">
      <text>
        <r>
          <rPr>
            <sz val="9"/>
            <color indexed="81"/>
            <rFont val="Tahoma"/>
            <family val="2"/>
          </rPr>
          <t xml:space="preserve">$13,000 initial payment
$100 received 26/11/2013
$17,000 payment 2 27/1/2014
</t>
        </r>
      </text>
    </comment>
    <comment ref="E32" authorId="1">
      <text>
        <r>
          <rPr>
            <sz val="9"/>
            <color indexed="81"/>
            <rFont val="Tahoma"/>
            <family val="2"/>
          </rPr>
          <t xml:space="preserve">$100 - Unmark League/Cup Box - 29/9/2013
$500 - red card Chan, Chung - 1/12/2013
$100 Team Sheet Fine - 02.03.2014
</t>
        </r>
      </text>
    </comment>
    <comment ref="H32" authorId="1">
      <text>
        <r>
          <rPr>
            <b/>
            <sz val="9"/>
            <color indexed="81"/>
            <rFont val="Tahoma"/>
            <charset val="1"/>
          </rPr>
          <t>$15,000 payment 1
$9,500 payment 2 4/2/2014</t>
        </r>
      </text>
    </comment>
    <comment ref="E33" authorId="1">
      <text>
        <r>
          <rPr>
            <sz val="9"/>
            <color indexed="81"/>
            <rFont val="Tahoma"/>
            <family val="2"/>
          </rPr>
          <t>$500 - red card - Tong, Hoi Fai Eric - 13/10/2013
$500 - 4th yellow card - Shek, Chi Hang 5/12/2014
$500 - 4th Yellow Card Chan Tsz Wai - 09.02.2014</t>
        </r>
      </text>
    </comment>
    <comment ref="H33" authorId="1">
      <text>
        <r>
          <rPr>
            <b/>
            <sz val="9"/>
            <color indexed="81"/>
            <rFont val="Tahoma"/>
            <charset val="1"/>
          </rPr>
          <t>$13,000 payment 1
$11,000 payment 2 - 7/2/2014</t>
        </r>
      </text>
    </comment>
    <comment ref="E34" authorId="1">
      <text>
        <r>
          <rPr>
            <sz val="9"/>
            <color indexed="81"/>
            <rFont val="Tahoma"/>
            <family val="2"/>
          </rPr>
          <t>$500 - 4th yellow card Chan, Wai Chung William 8/12/2013
$500 - 4th yellow card Yiu, Hang Kong 15/12/2013
$100 No No. Of Players Started - 16.09.2014
$500 Red Card Ma Wai Chun Wilfred - 02.03.2013
$1000 25 Disc Pts</t>
        </r>
      </text>
    </comment>
    <comment ref="H34" authorId="1">
      <text>
        <r>
          <rPr>
            <b/>
            <sz val="9"/>
            <color indexed="81"/>
            <rFont val="Tahoma"/>
            <family val="2"/>
          </rPr>
          <t>$13,000 - intial payment 
$1,000 fine 24/12/2013
$10,000 payment 2 4/2/2014
$600 fine received 11/3/2014</t>
        </r>
      </text>
    </comment>
    <comment ref="E35" authorId="1">
      <text>
        <r>
          <rPr>
            <sz val="9"/>
            <color indexed="81"/>
            <rFont val="Tahoma"/>
            <family val="2"/>
          </rPr>
          <t>$500 15/9/13 red card - Lo, Wing Chiu
$500 Red Card Lo Sai Wah - 09.02.2014</t>
        </r>
      </text>
    </comment>
    <comment ref="H35" authorId="1">
      <text>
        <r>
          <rPr>
            <b/>
            <sz val="9"/>
            <color indexed="81"/>
            <rFont val="Tahoma"/>
            <charset val="1"/>
          </rPr>
          <t>$15,000
$4,700 payment 2 - 7/2/2014</t>
        </r>
      </text>
    </comment>
    <comment ref="E36" authorId="1">
      <text>
        <r>
          <rPr>
            <sz val="9"/>
            <color indexed="81"/>
            <rFont val="Tahoma"/>
            <family val="2"/>
          </rPr>
          <t xml:space="preserve">$100  Unmark No. of Player Started Box in 2nd Half - 15/9/2013
$100 Late Submission of team sheet Received on Oct 16, 13 - 13/10/2013
$100 Unmark League / Cup Box, No Referee Assessment - 20/11/2013
$100 Unmark League/Cup Box, No Referee Assessment 27/10/2013
$100 No game result by SMS 10/11/2013
$100 No Referee Assessment 15/12/2013
$500 red card Chan, Man Sing 5/1/2014
$500  No Red Card Report for Chan, Man Sing 5/1/2014
$100 No Date, Unmark League/Cup Box and No Referee Assessment 5/1/2014
$100 Unmarked League/Cup Box - 19.01.2014
$500 4th Yellow Card Chan Man SIng - 19.01.2014
$100 No Referee Assessment - 09.02.2014
$100 Team Sheet Fine - 02.03.2014
</t>
        </r>
      </text>
    </comment>
    <comment ref="E37" authorId="1">
      <text>
        <r>
          <rPr>
            <sz val="9"/>
            <color indexed="81"/>
            <rFont val="Tahoma"/>
            <family val="2"/>
          </rPr>
          <t>$100 15/9/2013 Unmark No. of Player Started Box in 2nd Half
$500 red card - Fung, Pui Chi 27/10/2013
$500 Red Card So Hin Chung - 19.01.2014
$500 4th Yellow Card Lee Ka Lun - 09.02.2014
$1000 Red Card Fung Pui Chi - 16.09.2014
$1000 25 Disc Pts - 16.02.2014</t>
        </r>
      </text>
    </comment>
    <comment ref="H37" authorId="1">
      <text>
        <r>
          <rPr>
            <b/>
            <sz val="9"/>
            <color indexed="81"/>
            <rFont val="Tahoma"/>
            <charset val="1"/>
          </rPr>
          <t>$14,000 payment 1
$11,000 payment 2 - 6/2/2014
$3500 fine 13/4/2014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38" authorId="1">
      <text>
        <r>
          <rPr>
            <b/>
            <sz val="9"/>
            <color indexed="81"/>
            <rFont val="Tahoma"/>
            <charset val="1"/>
          </rPr>
          <t>$13,000 payment 1
$10,000 payment 2 - 8/2/2014
$1,100 fine 8/4/2014</t>
        </r>
      </text>
    </comment>
    <comment ref="E39" authorId="1">
      <text>
        <r>
          <rPr>
            <sz val="9"/>
            <color indexed="81"/>
            <rFont val="Tahoma"/>
            <family val="2"/>
          </rPr>
          <t>$500 red card - Chan, Kung Pok Bryan - 08/10/2013
$500 red card - Ng, Tsz Ki - 
$1000 - reached 8 disciplinary points = 13/10/2013
$500 red card Lam, Kam Wai Josh - 17/11/2013
$500 4th Yellow Card Kong Yu Sin - 09.02.2014</t>
        </r>
      </text>
    </comment>
    <comment ref="H39" authorId="1">
      <text>
        <r>
          <rPr>
            <b/>
            <sz val="9"/>
            <color indexed="81"/>
            <rFont val="Tahoma"/>
            <charset val="1"/>
          </rPr>
          <t>$13,000
$12,500 payment 2-  7/2/2014</t>
        </r>
      </text>
    </comment>
    <comment ref="E40" authorId="1">
      <text>
        <r>
          <rPr>
            <sz val="9"/>
            <color indexed="81"/>
            <rFont val="Tahoma"/>
            <family val="2"/>
          </rPr>
          <t>$500 - red card Ngai, Tsun Yan - 27/10/2013
$100 No Players Started Box - 09.02.2014
$100 Team Sheet Fine - 02.03.2014</t>
        </r>
      </text>
    </comment>
    <comment ref="H40" authorId="1">
      <text>
        <r>
          <rPr>
            <sz val="9"/>
            <color indexed="81"/>
            <rFont val="Tahoma"/>
            <family val="2"/>
          </rPr>
          <t xml:space="preserve">$11,400 - initial paymnet
$500 fine received 23/11/2013
$15,000 payment 2 4/2/2014
</t>
        </r>
      </text>
    </comment>
    <comment ref="E42" authorId="1">
      <text>
        <r>
          <rPr>
            <sz val="9"/>
            <color indexed="81"/>
            <rFont val="Tahoma"/>
            <family val="2"/>
          </rPr>
          <t xml:space="preserve">$500 - red card Tang, Tse Hang Kazu - 17/11/2013
$100 No. Of Players Started 2nd Half - 09.02.2014
$500 - Red Card Ko Wai Lun Komike - 16.09.2014
$500 Red Card Leung Chi Ming Lawrence - 02.03.2014
$500 Red Card Report - 02.03.2014
</t>
        </r>
      </text>
    </comment>
    <comment ref="E43" authorId="1">
      <text>
        <r>
          <rPr>
            <sz val="9"/>
            <color indexed="81"/>
            <rFont val="Tahoma"/>
            <family val="2"/>
          </rPr>
          <t>$100 No Referee Assessment - 20/10/2013
$100 Unmark No. of Players Started Box of 2nd Half - 24/11/2013
$100 Unmarked League/Cup Box - 19.01.2014
$100 No Submission Of Result By SMS - 19.01.2014
$100 No. Of Players Started 2nd Half - 09.02.2014</t>
        </r>
      </text>
    </comment>
    <comment ref="H43" authorId="1">
      <text>
        <r>
          <rPr>
            <b/>
            <sz val="9"/>
            <color indexed="81"/>
            <rFont val="Tahoma"/>
            <charset val="1"/>
          </rPr>
          <t>$13,000 Payment 1 - 
$10,000 Payment 2 4/3/2014</t>
        </r>
      </text>
    </comment>
    <comment ref="E44" authorId="1">
      <text>
        <r>
          <rPr>
            <sz val="9"/>
            <color indexed="81"/>
            <rFont val="Tahoma"/>
            <family val="2"/>
          </rPr>
          <t>$100  No game result submitted by SMS 15/9/2013
$100 Unmark No. of Players Started Box in 2nd Half 22/9/2013
$100 No Date - 13/10/2013
$100 Late game result by SMS - 3/11/2013
$500 - red card Wong, Hill Fung 17/11/2013
$100 - Unmark No. of Players Started Box of 2nd Half - 17/11/2013
$100 - Late submission for the game result by SMS - 11/12/2013
$100 Team Sheet Fine - 02.03.2014</t>
        </r>
      </text>
    </comment>
    <comment ref="E45" authorId="1">
      <text>
        <r>
          <rPr>
            <sz val="9"/>
            <color indexed="81"/>
            <rFont val="Tahoma"/>
            <family val="2"/>
          </rPr>
          <t>$100 No opponent's Name - 13/10/2103
$100 No No. Of Players Started 2nd Half - 16.09.2014</t>
        </r>
      </text>
    </comment>
    <comment ref="H45" authorId="1">
      <text>
        <r>
          <rPr>
            <b/>
            <sz val="9"/>
            <color indexed="81"/>
            <rFont val="Tahoma"/>
            <charset val="1"/>
          </rPr>
          <t>$14,000 payment 1 
$11,000 payment 2 19/2/2014</t>
        </r>
      </text>
    </comment>
    <comment ref="E46" authorId="1">
      <text>
        <r>
          <rPr>
            <sz val="9"/>
            <color indexed="81"/>
            <rFont val="Tahoma"/>
            <family val="2"/>
          </rPr>
          <t>$100 - Late Submission of team sheet Received on Oct 21, 13 - 13/10/2013
$500 - red card Cheung, Kwun Ho Tammie - 27/10/2013
$500 - 4th yellow card - Chan, Chi Keung Thomas 15/12/2013
$500 Red Card Ng Tsz Kuen - 02.03.2014
$500 Red Card Report - 02.03.2014</t>
        </r>
      </text>
    </comment>
    <comment ref="H46" authorId="1">
      <text>
        <r>
          <rPr>
            <sz val="9"/>
            <color indexed="81"/>
            <rFont val="Tahoma"/>
            <family val="2"/>
          </rPr>
          <t xml:space="preserve">$13,000 first payment
$500 fine received 31/10/2013
$500 received 29/11/2014
$500 fine received 28/12/2014
$10,000 payment 2 - 7/2/2014
</t>
        </r>
      </text>
    </comment>
    <comment ref="E47" authorId="1">
      <text>
        <r>
          <rPr>
            <sz val="9"/>
            <color indexed="81"/>
            <rFont val="Tahoma"/>
            <family val="2"/>
          </rPr>
          <t xml:space="preserve">$100 15/9/2013 No game result submitted by SMS
$100 - Late team sheet  Received on Nov 7, 13 - match 5/11/2013
$100 - Unmark No. Of Players Started Box of 2nd Half 5/11/2013
$100 - Unmark League/Cup Box and No Referee Assessment - 24/11/2013
$100 - No Opponent's Name - 8/12/2013
$100 - No submission for the game result by SMS - 11/12/2013
$100 - No submission for the game result by SMS - 5/1/2014
$100 - Unmarked League/Cup Box - 19.01.2014
$100 - No Submission of Game Result By SMS - 19.01.2014
</t>
        </r>
      </text>
    </comment>
    <comment ref="E48" authorId="1">
      <text>
        <r>
          <rPr>
            <sz val="9"/>
            <color indexed="81"/>
            <rFont val="Tahoma"/>
            <family val="2"/>
          </rPr>
          <t xml:space="preserve">$500 red card Cheung, Yiu Lun 8/12/2013
$1000 Red Card (Fighting) Lau Wing Tao - 09.02.2014
$500 No Team Sheet - 09.02.2014
$3500 DSC Fine - 09.02.2014
</t>
        </r>
      </text>
    </comment>
    <comment ref="H49" authorId="1">
      <text>
        <r>
          <rPr>
            <b/>
            <sz val="9"/>
            <color indexed="81"/>
            <rFont val="Tahoma"/>
            <charset val="1"/>
          </rPr>
          <t>$15,000 payment 1
$10,000 payment 2 - 31/1/2014</t>
        </r>
      </text>
    </comment>
    <comment ref="E50" authorId="0">
      <text>
        <r>
          <rPr>
            <sz val="9"/>
            <color indexed="81"/>
            <rFont val="Tahoma"/>
            <family val="2"/>
          </rPr>
          <t>$100 Team Sheet Fine - 02.03.2014</t>
        </r>
      </text>
    </comment>
    <comment ref="H50" authorId="1">
      <text>
        <r>
          <rPr>
            <b/>
            <sz val="9"/>
            <color indexed="81"/>
            <rFont val="Tahoma"/>
            <charset val="1"/>
          </rPr>
          <t>$13,000 payment 1
$10,000 payment 2 - 7/2/2014</t>
        </r>
      </text>
    </comment>
    <comment ref="H51" authorId="1">
      <text>
        <r>
          <rPr>
            <b/>
            <sz val="9"/>
            <color indexed="81"/>
            <rFont val="Tahoma"/>
            <charset val="1"/>
          </rPr>
          <t xml:space="preserve">$13,000 payment 1
$10,000 payment 2   30/1/2014
$1,000 fine 5/4/2014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52" authorId="1">
      <text>
        <r>
          <rPr>
            <sz val="9"/>
            <color indexed="81"/>
            <rFont val="Tahoma"/>
            <family val="2"/>
          </rPr>
          <t xml:space="preserve">$500 Red Card Leung, Chi Cheong - 8/12/2013
</t>
        </r>
      </text>
    </comment>
    <comment ref="H52" authorId="1">
      <text>
        <r>
          <rPr>
            <sz val="9"/>
            <color indexed="81"/>
            <rFont val="Tahoma"/>
            <family val="2"/>
          </rPr>
          <t>$13,000 initial payment
$500 fine received 23/11/2013
$10,000 payment 2 4/2/2014
$1,000 fine 27/3/2014</t>
        </r>
      </text>
    </comment>
    <comment ref="E53" authorId="1">
      <text>
        <r>
          <rPr>
            <sz val="9"/>
            <color indexed="81"/>
            <rFont val="Tahoma"/>
            <family val="2"/>
          </rPr>
          <t>$100 Unmark No. Of Players Started Box of 2nd Half - 10/11/2013
$500 4th Yellow card - Ng, Wil Ton - 10/11/2013
$100 Unmark No. of Players Started Box of 2nd Half - 24/11/2013
$100 No submission for the game result by SMS - 5/1/2014
$1000 Red Card (Fighting) Wong Wing Yip - 09.02.2014
$2500 DSC Fine - 09.02.2014</t>
        </r>
      </text>
    </comment>
    <comment ref="H53" authorId="1">
      <text>
        <r>
          <rPr>
            <b/>
            <sz val="9"/>
            <color indexed="81"/>
            <rFont val="Tahoma"/>
            <family val="2"/>
          </rPr>
          <t>$13,000 initical payment
$500 received 6/12/2013
$13,000 payment 2 1/2/2014
$4000 received 11/3/2014</t>
        </r>
      </text>
    </comment>
  </commentList>
</comments>
</file>

<file path=xl/sharedStrings.xml><?xml version="1.0" encoding="utf-8"?>
<sst xmlns="http://schemas.openxmlformats.org/spreadsheetml/2006/main" count="121" uniqueCount="102">
  <si>
    <t>Team</t>
  </si>
  <si>
    <t>Opening Balance</t>
  </si>
  <si>
    <t>Subs</t>
  </si>
  <si>
    <t>Fines</t>
  </si>
  <si>
    <t>Pitches</t>
  </si>
  <si>
    <t>Dinner</t>
  </si>
  <si>
    <t>Payments</t>
  </si>
  <si>
    <t>Balance</t>
  </si>
  <si>
    <t>Club Albion</t>
  </si>
  <si>
    <t>Club Colts</t>
  </si>
  <si>
    <t>Club Wanderers</t>
  </si>
  <si>
    <t>German All Stars</t>
  </si>
  <si>
    <t>Storehouse Squadron</t>
  </si>
  <si>
    <t>Interglobo Colloids</t>
  </si>
  <si>
    <t>KCC Dragons</t>
  </si>
  <si>
    <t>KCC Knights</t>
  </si>
  <si>
    <t>San Miguel Boca Seniors</t>
  </si>
  <si>
    <t>Swiss XI</t>
  </si>
  <si>
    <t>USRC</t>
  </si>
  <si>
    <t>ANP</t>
  </si>
  <si>
    <t>Antonhill</t>
  </si>
  <si>
    <t>Azzurri</t>
  </si>
  <si>
    <t>Corinthians</t>
  </si>
  <si>
    <t>Dynamo</t>
  </si>
  <si>
    <t>French Kiss</t>
  </si>
  <si>
    <t>Storehouse Hearts</t>
  </si>
  <si>
    <t>HKDC Mobsters</t>
  </si>
  <si>
    <t>SFALO Oxford</t>
  </si>
  <si>
    <t>White Youth</t>
  </si>
  <si>
    <t>CS Old Boys</t>
  </si>
  <si>
    <t>GGFC</t>
  </si>
  <si>
    <t>Grasshoppers</t>
  </si>
  <si>
    <t>HKU70s</t>
  </si>
  <si>
    <t>HKUSA</t>
  </si>
  <si>
    <t>HOB</t>
  </si>
  <si>
    <t>Outward Bound</t>
  </si>
  <si>
    <t>Power 22</t>
  </si>
  <si>
    <t>University</t>
  </si>
  <si>
    <t>WYFC06</t>
  </si>
  <si>
    <t>WYFC84</t>
  </si>
  <si>
    <t>Yan Po</t>
  </si>
  <si>
    <t>Bapcoll</t>
  </si>
  <si>
    <t>Barclays</t>
  </si>
  <si>
    <t>CAPS</t>
  </si>
  <si>
    <t>Darts</t>
  </si>
  <si>
    <t>Green Cypress FC</t>
  </si>
  <si>
    <t>HKSS</t>
  </si>
  <si>
    <t>Hung Art</t>
  </si>
  <si>
    <t>IES</t>
  </si>
  <si>
    <t>Rising Sun</t>
  </si>
  <si>
    <t>Scorpions</t>
  </si>
  <si>
    <t>Skyline</t>
  </si>
  <si>
    <t>Standard Chartered</t>
  </si>
  <si>
    <t>Youth Coaches</t>
  </si>
  <si>
    <t>Goal Visio</t>
  </si>
  <si>
    <t>Bakertilly Spartans</t>
  </si>
  <si>
    <t>division 1</t>
  </si>
  <si>
    <t>Division 2</t>
  </si>
  <si>
    <t>Division 3</t>
  </si>
  <si>
    <t>Division 4</t>
  </si>
  <si>
    <t>recorded</t>
  </si>
  <si>
    <t>total</t>
  </si>
  <si>
    <t>YYL Financial Governance</t>
  </si>
  <si>
    <r>
      <t>1)</t>
    </r>
    <r>
      <rPr>
        <sz val="7"/>
        <color indexed="8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Treasurer to prepare Budget in consultation with Exco.</t>
    </r>
  </si>
  <si>
    <r>
      <t>2)</t>
    </r>
    <r>
      <rPr>
        <sz val="7"/>
        <color indexed="8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AO to hold cheque books </t>
    </r>
  </si>
  <si>
    <r>
      <t>3)</t>
    </r>
    <r>
      <rPr>
        <sz val="7"/>
        <color indexed="8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AO to check and recommend payments on receipt of invoices (also request invoices for costs contained in budget plan if  YYL does not receive invoices in a timely manner)</t>
    </r>
  </si>
  <si>
    <r>
      <t>4)</t>
    </r>
    <r>
      <rPr>
        <sz val="7"/>
        <color indexed="8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AO to prepare cheques</t>
    </r>
  </si>
  <si>
    <r>
      <t>5)</t>
    </r>
    <r>
      <rPr>
        <sz val="7"/>
        <color indexed="8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Chairman to sign cheques.  (AO may also sign if Chairman is unavailable subject to Treasurer approving - Treasurer may also sign cheques) </t>
    </r>
  </si>
  <si>
    <r>
      <t>6)</t>
    </r>
    <r>
      <rPr>
        <sz val="7"/>
        <color indexed="8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AO to record and hold record of payments and money received </t>
    </r>
  </si>
  <si>
    <r>
      <t>7)</t>
    </r>
    <r>
      <rPr>
        <sz val="7"/>
        <color indexed="8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Individual cheques for amounts less than HK$ 10k can be signed without Treasurer approval provided the item is conatined in the approved Budget  </t>
    </r>
  </si>
  <si>
    <r>
      <t>8)</t>
    </r>
    <r>
      <rPr>
        <sz val="7"/>
        <color indexed="8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Extraordinary payments not contained in the Budget require Treasurers approval for any payments above HK$ 5k and Exco approval for amounts above HK$ 10k</t>
    </r>
  </si>
  <si>
    <t>Budget 2013-14</t>
  </si>
  <si>
    <t>Budget</t>
  </si>
  <si>
    <t>2013 - 14</t>
  </si>
  <si>
    <t>Total Income</t>
  </si>
  <si>
    <t>Total Expenditure</t>
  </si>
  <si>
    <t>Defecit / Surplus for the year</t>
  </si>
  <si>
    <t>Income</t>
  </si>
  <si>
    <t>Team Subscriptions</t>
  </si>
  <si>
    <t>League Sponsorship</t>
  </si>
  <si>
    <t>(2% less due to less teams)</t>
  </si>
  <si>
    <t>Pitches Income</t>
  </si>
  <si>
    <t>Annual Dinner</t>
  </si>
  <si>
    <t>Misc</t>
  </si>
  <si>
    <t>9's Charity Event</t>
  </si>
  <si>
    <t>Expenditure</t>
  </si>
  <si>
    <t>Referees</t>
  </si>
  <si>
    <t>less due to loss of  KGV</t>
  </si>
  <si>
    <t>Physios</t>
  </si>
  <si>
    <t>6's and League / committee expense and meetings</t>
  </si>
  <si>
    <t>Admin Officer</t>
  </si>
  <si>
    <t>7's expenses</t>
  </si>
  <si>
    <t>Trophies</t>
  </si>
  <si>
    <t>Insurance</t>
  </si>
  <si>
    <t>Website</t>
  </si>
  <si>
    <t>Charity Donations</t>
  </si>
  <si>
    <t>Accounting and admin fee</t>
  </si>
  <si>
    <t>kings park sa membership</t>
  </si>
  <si>
    <t>telephone</t>
  </si>
  <si>
    <t>9's charity donation</t>
  </si>
  <si>
    <t>9's charity event expenses</t>
  </si>
  <si>
    <t xml:space="preserve"> thank you</t>
  </si>
</sst>
</file>

<file path=xl/styles.xml><?xml version="1.0" encoding="utf-8"?>
<styleSheet xmlns="http://schemas.openxmlformats.org/spreadsheetml/2006/main">
  <numFmts count="4">
    <numFmt numFmtId="164" formatCode="[$$-1409]#,##0.00"/>
    <numFmt numFmtId="165" formatCode="[$$-2409]#,##0.00"/>
    <numFmt numFmtId="166" formatCode="[$$-1004]#,##0.00"/>
    <numFmt numFmtId="167" formatCode="[$$-83E]#,##0.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sz val="7"/>
      <color indexed="8"/>
      <name val="Times New Roman"/>
      <family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/>
    <xf numFmtId="164" fontId="1" fillId="2" borderId="1" xfId="0" applyNumberFormat="1" applyFont="1" applyFill="1" applyBorder="1" applyAlignment="1">
      <alignment horizontal="center"/>
    </xf>
    <xf numFmtId="164" fontId="0" fillId="0" borderId="1" xfId="0" applyNumberFormat="1" applyFill="1" applyBorder="1"/>
    <xf numFmtId="164" fontId="1" fillId="2" borderId="1" xfId="0" applyNumberFormat="1" applyFont="1" applyFill="1" applyBorder="1"/>
    <xf numFmtId="164" fontId="0" fillId="2" borderId="1" xfId="0" applyNumberFormat="1" applyFill="1" applyBorder="1"/>
    <xf numFmtId="164" fontId="0" fillId="0" borderId="0" xfId="0" applyNumberFormat="1"/>
    <xf numFmtId="0" fontId="0" fillId="0" borderId="2" xfId="0" applyBorder="1"/>
    <xf numFmtId="164" fontId="0" fillId="0" borderId="3" xfId="0" applyNumberFormat="1" applyBorder="1"/>
    <xf numFmtId="0" fontId="0" fillId="0" borderId="4" xfId="0" applyBorder="1"/>
    <xf numFmtId="165" fontId="0" fillId="0" borderId="0" xfId="0" applyNumberFormat="1"/>
    <xf numFmtId="165" fontId="0" fillId="0" borderId="2" xfId="0" applyNumberFormat="1" applyBorder="1"/>
    <xf numFmtId="165" fontId="0" fillId="0" borderId="3" xfId="0" applyNumberFormat="1" applyBorder="1"/>
    <xf numFmtId="165" fontId="0" fillId="0" borderId="4" xfId="0" applyNumberFormat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/>
    <xf numFmtId="0" fontId="4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left" vertical="center" indent="5"/>
    </xf>
    <xf numFmtId="0" fontId="6" fillId="0" borderId="0" xfId="0" applyFont="1"/>
    <xf numFmtId="0" fontId="7" fillId="0" borderId="0" xfId="0" applyFont="1" applyFill="1" applyBorder="1"/>
    <xf numFmtId="166" fontId="7" fillId="0" borderId="0" xfId="0" applyNumberFormat="1" applyFont="1" applyFill="1" applyBorder="1"/>
    <xf numFmtId="0" fontId="8" fillId="0" borderId="0" xfId="0" applyFont="1" applyFill="1" applyBorder="1"/>
    <xf numFmtId="166" fontId="8" fillId="0" borderId="0" xfId="0" applyNumberFormat="1" applyFont="1" applyFill="1" applyBorder="1"/>
    <xf numFmtId="0" fontId="9" fillId="0" borderId="0" xfId="0" applyFont="1"/>
    <xf numFmtId="167" fontId="9" fillId="0" borderId="0" xfId="0" applyNumberFormat="1" applyFont="1"/>
    <xf numFmtId="165" fontId="9" fillId="0" borderId="0" xfId="0" applyNumberFormat="1" applyFont="1"/>
    <xf numFmtId="0" fontId="9" fillId="0" borderId="2" xfId="0" applyFont="1" applyBorder="1"/>
    <xf numFmtId="0" fontId="9" fillId="0" borderId="3" xfId="0" applyFont="1" applyBorder="1"/>
    <xf numFmtId="165" fontId="9" fillId="0" borderId="4" xfId="0" applyNumberFormat="1" applyFont="1" applyBorder="1"/>
    <xf numFmtId="165" fontId="9" fillId="0" borderId="0" xfId="0" applyNumberFormat="1" applyFont="1" applyFill="1"/>
    <xf numFmtId="0" fontId="10" fillId="0" borderId="0" xfId="0" applyFont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2</xdr:row>
      <xdr:rowOff>95250</xdr:rowOff>
    </xdr:from>
    <xdr:to>
      <xdr:col>9</xdr:col>
      <xdr:colOff>523875</xdr:colOff>
      <xdr:row>8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67450" y="619125"/>
          <a:ext cx="29337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0"/>
  <sheetViews>
    <sheetView tabSelected="1" zoomScaleNormal="100" workbookViewId="0">
      <selection activeCell="J13" sqref="J13"/>
    </sheetView>
  </sheetViews>
  <sheetFormatPr defaultRowHeight="15"/>
  <cols>
    <col min="2" max="2" width="22.7109375" style="4" customWidth="1"/>
    <col min="3" max="3" width="16" bestFit="1" customWidth="1"/>
    <col min="4" max="4" width="8.7109375" customWidth="1"/>
    <col min="5" max="5" width="10.42578125" customWidth="1"/>
    <col min="6" max="6" width="9.28515625" customWidth="1"/>
    <col min="7" max="7" width="9.7109375" customWidth="1"/>
    <col min="8" max="8" width="16.7109375" style="5" customWidth="1"/>
    <col min="9" max="9" width="10.140625" customWidth="1"/>
    <col min="17" max="17" width="17.7109375" bestFit="1" customWidth="1"/>
    <col min="23" max="23" width="10.140625" bestFit="1" customWidth="1"/>
  </cols>
  <sheetData>
    <row r="1" spans="1:24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7</v>
      </c>
      <c r="Q1" s="1" t="s">
        <v>0</v>
      </c>
      <c r="R1" s="1" t="s">
        <v>1</v>
      </c>
      <c r="S1" s="1" t="s">
        <v>2</v>
      </c>
      <c r="T1" s="1" t="s">
        <v>3</v>
      </c>
      <c r="U1" s="1" t="s">
        <v>4</v>
      </c>
      <c r="V1" s="1" t="s">
        <v>5</v>
      </c>
      <c r="W1" s="2" t="s">
        <v>6</v>
      </c>
      <c r="X1" s="1" t="s">
        <v>7</v>
      </c>
    </row>
    <row r="2" spans="1:24">
      <c r="B2" s="11" t="s">
        <v>56</v>
      </c>
      <c r="C2" s="11"/>
      <c r="D2" s="11"/>
      <c r="E2" s="11"/>
      <c r="F2" s="11"/>
      <c r="G2" s="11"/>
      <c r="H2" s="14"/>
      <c r="I2" s="11"/>
      <c r="Q2" s="11" t="s">
        <v>56</v>
      </c>
      <c r="R2" s="11"/>
      <c r="S2" s="11"/>
      <c r="T2" s="11"/>
      <c r="U2" s="11"/>
      <c r="V2" s="11"/>
      <c r="W2" s="14"/>
      <c r="X2" s="11"/>
    </row>
    <row r="3" spans="1:24">
      <c r="A3">
        <v>1</v>
      </c>
      <c r="B3" s="45" t="s">
        <v>20</v>
      </c>
      <c r="C3" s="46">
        <v>0</v>
      </c>
      <c r="D3" s="46">
        <v>23000</v>
      </c>
      <c r="E3" s="46">
        <v>2600</v>
      </c>
      <c r="F3" s="46">
        <v>6600</v>
      </c>
      <c r="G3" s="46"/>
      <c r="H3" s="47">
        <v>30500</v>
      </c>
      <c r="I3" s="46">
        <f t="shared" ref="I3:I14" si="0">H3-G3-F3-E3-D3+C3</f>
        <v>-1700</v>
      </c>
      <c r="Q3" s="26" t="s">
        <v>8</v>
      </c>
      <c r="R3" s="27">
        <v>2000</v>
      </c>
      <c r="S3" s="27">
        <v>18000</v>
      </c>
      <c r="T3" s="8">
        <v>3600</v>
      </c>
      <c r="U3" s="8">
        <v>0</v>
      </c>
      <c r="V3" s="27"/>
      <c r="W3" s="28">
        <v>11000</v>
      </c>
      <c r="X3" s="27">
        <f t="shared" ref="X3:X5" si="1">W3-V3-U3-T3-S3+R3</f>
        <v>-8600</v>
      </c>
    </row>
    <row r="4" spans="1:24">
      <c r="A4">
        <v>1</v>
      </c>
      <c r="B4" s="45" t="s">
        <v>55</v>
      </c>
      <c r="C4" s="46">
        <v>300</v>
      </c>
      <c r="D4" s="46">
        <v>23000</v>
      </c>
      <c r="E4" s="46">
        <v>3000</v>
      </c>
      <c r="F4" s="46">
        <v>12300</v>
      </c>
      <c r="G4" s="46"/>
      <c r="H4" s="47">
        <v>37000</v>
      </c>
      <c r="I4" s="46">
        <f t="shared" si="0"/>
        <v>-1000</v>
      </c>
      <c r="Q4" s="26" t="s">
        <v>9</v>
      </c>
      <c r="R4" s="27">
        <v>3400</v>
      </c>
      <c r="S4" s="27">
        <v>18000</v>
      </c>
      <c r="T4" s="8">
        <v>500</v>
      </c>
      <c r="U4" s="8">
        <v>0</v>
      </c>
      <c r="V4" s="27"/>
      <c r="W4" s="28">
        <v>11000</v>
      </c>
      <c r="X4" s="27">
        <f t="shared" si="1"/>
        <v>-4100</v>
      </c>
    </row>
    <row r="5" spans="1:24">
      <c r="A5">
        <v>1</v>
      </c>
      <c r="B5" s="26" t="s">
        <v>8</v>
      </c>
      <c r="C5" s="27">
        <v>2000</v>
      </c>
      <c r="D5" s="27">
        <v>18000</v>
      </c>
      <c r="E5" s="8">
        <v>3900</v>
      </c>
      <c r="F5" s="8">
        <v>0</v>
      </c>
      <c r="G5" s="27"/>
      <c r="H5" s="28">
        <v>15400</v>
      </c>
      <c r="I5" s="27">
        <f t="shared" si="0"/>
        <v>-4500</v>
      </c>
      <c r="Q5" s="26" t="s">
        <v>10</v>
      </c>
      <c r="R5" s="27">
        <v>2000</v>
      </c>
      <c r="S5" s="27">
        <v>18000</v>
      </c>
      <c r="T5" s="8">
        <v>7300</v>
      </c>
      <c r="U5" s="8">
        <v>0</v>
      </c>
      <c r="V5" s="27"/>
      <c r="W5" s="28">
        <v>11000</v>
      </c>
      <c r="X5" s="27">
        <f t="shared" si="1"/>
        <v>-12300</v>
      </c>
    </row>
    <row r="6" spans="1:24">
      <c r="A6">
        <v>1</v>
      </c>
      <c r="B6" s="26" t="s">
        <v>9</v>
      </c>
      <c r="C6" s="27">
        <v>3400</v>
      </c>
      <c r="D6" s="27">
        <v>18000</v>
      </c>
      <c r="E6" s="8">
        <v>500</v>
      </c>
      <c r="F6" s="8">
        <v>0</v>
      </c>
      <c r="G6" s="27"/>
      <c r="H6" s="28">
        <v>11000</v>
      </c>
      <c r="I6" s="27">
        <f t="shared" si="0"/>
        <v>-4100</v>
      </c>
    </row>
    <row r="7" spans="1:24">
      <c r="A7">
        <v>1</v>
      </c>
      <c r="B7" s="26" t="s">
        <v>10</v>
      </c>
      <c r="C7" s="27">
        <v>2000</v>
      </c>
      <c r="D7" s="27">
        <v>18000</v>
      </c>
      <c r="E7" s="8">
        <v>9900</v>
      </c>
      <c r="F7" s="8">
        <v>0</v>
      </c>
      <c r="G7" s="27"/>
      <c r="H7" s="28">
        <v>17000</v>
      </c>
      <c r="I7" s="27">
        <f t="shared" si="0"/>
        <v>-8900</v>
      </c>
    </row>
    <row r="8" spans="1:24">
      <c r="A8">
        <v>1</v>
      </c>
      <c r="B8" s="45" t="s">
        <v>24</v>
      </c>
      <c r="C8" s="46">
        <v>0</v>
      </c>
      <c r="D8" s="46">
        <v>23000</v>
      </c>
      <c r="E8" s="46">
        <v>7300</v>
      </c>
      <c r="F8" s="46">
        <v>12000</v>
      </c>
      <c r="G8" s="46"/>
      <c r="H8" s="47">
        <v>45000</v>
      </c>
      <c r="I8" s="46">
        <f t="shared" si="0"/>
        <v>2700</v>
      </c>
    </row>
    <row r="9" spans="1:24">
      <c r="A9">
        <v>1</v>
      </c>
      <c r="B9" s="45" t="s">
        <v>11</v>
      </c>
      <c r="C9" s="46">
        <v>779</v>
      </c>
      <c r="D9" s="46">
        <v>23000</v>
      </c>
      <c r="E9" s="46">
        <v>3900</v>
      </c>
      <c r="F9" s="46">
        <v>6300</v>
      </c>
      <c r="G9" s="46"/>
      <c r="H9" s="47">
        <v>30721</v>
      </c>
      <c r="I9" s="46">
        <f t="shared" si="0"/>
        <v>-1700</v>
      </c>
    </row>
    <row r="10" spans="1:24">
      <c r="A10">
        <v>1</v>
      </c>
      <c r="B10" s="45" t="s">
        <v>13</v>
      </c>
      <c r="C10" s="46">
        <v>0</v>
      </c>
      <c r="D10" s="46">
        <v>23000</v>
      </c>
      <c r="E10" s="46">
        <v>5400</v>
      </c>
      <c r="F10" s="46">
        <v>6000</v>
      </c>
      <c r="G10" s="46"/>
      <c r="H10" s="47">
        <v>30800</v>
      </c>
      <c r="I10" s="46">
        <f t="shared" si="0"/>
        <v>-3600</v>
      </c>
    </row>
    <row r="11" spans="1:24">
      <c r="A11">
        <v>1</v>
      </c>
      <c r="B11" s="45" t="s">
        <v>14</v>
      </c>
      <c r="C11" s="46">
        <v>0</v>
      </c>
      <c r="D11" s="46">
        <v>21000</v>
      </c>
      <c r="E11" s="46">
        <v>5100</v>
      </c>
      <c r="F11" s="46">
        <v>1000</v>
      </c>
      <c r="G11" s="46"/>
      <c r="H11" s="47">
        <v>25500</v>
      </c>
      <c r="I11" s="46">
        <f t="shared" si="0"/>
        <v>-1600</v>
      </c>
    </row>
    <row r="12" spans="1:24">
      <c r="A12">
        <v>1</v>
      </c>
      <c r="B12" s="45" t="s">
        <v>12</v>
      </c>
      <c r="C12" s="46">
        <v>0</v>
      </c>
      <c r="D12" s="46">
        <v>23000</v>
      </c>
      <c r="E12" s="46">
        <v>4700</v>
      </c>
      <c r="F12" s="46">
        <v>6000</v>
      </c>
      <c r="G12" s="46"/>
      <c r="H12" s="47">
        <f>13000+18400</f>
        <v>31400</v>
      </c>
      <c r="I12" s="46">
        <f t="shared" si="0"/>
        <v>-2300</v>
      </c>
    </row>
    <row r="13" spans="1:24">
      <c r="A13">
        <v>1</v>
      </c>
      <c r="B13" s="45" t="s">
        <v>17</v>
      </c>
      <c r="C13" s="46">
        <v>50</v>
      </c>
      <c r="D13" s="46">
        <v>23000</v>
      </c>
      <c r="E13" s="46">
        <v>4000</v>
      </c>
      <c r="F13" s="46">
        <v>6300</v>
      </c>
      <c r="G13" s="46"/>
      <c r="H13" s="47">
        <v>31550</v>
      </c>
      <c r="I13" s="46">
        <f t="shared" si="0"/>
        <v>-1700</v>
      </c>
      <c r="Q13" s="10"/>
      <c r="R13" s="10"/>
      <c r="S13" s="10"/>
      <c r="T13" s="10"/>
      <c r="U13" s="10"/>
      <c r="V13" s="10"/>
      <c r="W13" s="10"/>
      <c r="X13" s="10"/>
    </row>
    <row r="14" spans="1:24">
      <c r="A14">
        <v>1</v>
      </c>
      <c r="B14" s="7" t="s">
        <v>18</v>
      </c>
      <c r="C14" s="8">
        <v>0</v>
      </c>
      <c r="D14" s="27">
        <v>21000</v>
      </c>
      <c r="E14" s="8">
        <v>5700</v>
      </c>
      <c r="F14" s="8">
        <v>1200</v>
      </c>
      <c r="G14" s="8"/>
      <c r="H14" s="15">
        <v>13000</v>
      </c>
      <c r="I14" s="8">
        <f t="shared" si="0"/>
        <v>-14900</v>
      </c>
    </row>
    <row r="15" spans="1:24" s="10" customFormat="1">
      <c r="B15" s="11" t="s">
        <v>57</v>
      </c>
      <c r="C15" s="12"/>
      <c r="D15" s="12"/>
      <c r="E15" s="12"/>
      <c r="F15" s="12"/>
      <c r="G15" s="12"/>
      <c r="H15" s="16"/>
      <c r="I15" s="12"/>
      <c r="Q15"/>
      <c r="R15"/>
      <c r="S15"/>
      <c r="T15"/>
      <c r="U15"/>
      <c r="V15"/>
      <c r="W15"/>
      <c r="X15"/>
    </row>
    <row r="16" spans="1:24">
      <c r="A16">
        <v>2</v>
      </c>
      <c r="B16" s="45" t="s">
        <v>19</v>
      </c>
      <c r="C16" s="46">
        <v>900</v>
      </c>
      <c r="D16" s="46">
        <v>23000</v>
      </c>
      <c r="E16" s="46">
        <v>1100</v>
      </c>
      <c r="F16" s="46">
        <v>0</v>
      </c>
      <c r="G16" s="46"/>
      <c r="H16" s="47">
        <v>23200</v>
      </c>
      <c r="I16" s="46">
        <f t="shared" ref="I16:I27" si="2">H16-G16-F16-E16-D16+C16</f>
        <v>0</v>
      </c>
    </row>
    <row r="17" spans="1:10">
      <c r="A17">
        <v>2</v>
      </c>
      <c r="B17" s="45" t="s">
        <v>21</v>
      </c>
      <c r="C17" s="46">
        <v>0</v>
      </c>
      <c r="D17" s="46">
        <v>23000</v>
      </c>
      <c r="E17" s="46">
        <v>100</v>
      </c>
      <c r="F17" s="46">
        <v>6000</v>
      </c>
      <c r="G17" s="46"/>
      <c r="H17" s="47">
        <v>28100</v>
      </c>
      <c r="I17" s="46">
        <f t="shared" si="2"/>
        <v>-1000</v>
      </c>
    </row>
    <row r="18" spans="1:10">
      <c r="A18">
        <v>2</v>
      </c>
      <c r="B18" s="7" t="s">
        <v>22</v>
      </c>
      <c r="C18" s="8">
        <v>0</v>
      </c>
      <c r="D18" s="27">
        <v>23000</v>
      </c>
      <c r="E18" s="8">
        <v>3200</v>
      </c>
      <c r="F18" s="3">
        <v>7700</v>
      </c>
      <c r="G18" s="3"/>
      <c r="H18" s="15">
        <v>13000</v>
      </c>
      <c r="I18" s="8">
        <f t="shared" si="2"/>
        <v>-20900</v>
      </c>
    </row>
    <row r="19" spans="1:10">
      <c r="A19">
        <v>2</v>
      </c>
      <c r="B19" s="7" t="s">
        <v>29</v>
      </c>
      <c r="C19" s="8">
        <v>0</v>
      </c>
      <c r="D19" s="27">
        <v>23000</v>
      </c>
      <c r="E19" s="8">
        <v>1000</v>
      </c>
      <c r="F19" s="8">
        <v>1200</v>
      </c>
      <c r="G19" s="8"/>
      <c r="H19" s="15">
        <v>14000</v>
      </c>
      <c r="I19" s="8">
        <f t="shared" si="2"/>
        <v>-11200</v>
      </c>
      <c r="J19" s="9"/>
    </row>
    <row r="20" spans="1:10">
      <c r="A20">
        <v>2</v>
      </c>
      <c r="B20" s="45" t="s">
        <v>30</v>
      </c>
      <c r="C20" s="46">
        <v>0</v>
      </c>
      <c r="D20" s="46">
        <v>23000</v>
      </c>
      <c r="E20" s="46">
        <v>1500</v>
      </c>
      <c r="F20" s="46">
        <v>6000</v>
      </c>
      <c r="G20" s="46"/>
      <c r="H20" s="47">
        <v>31000</v>
      </c>
      <c r="I20" s="46">
        <f t="shared" si="2"/>
        <v>500</v>
      </c>
    </row>
    <row r="21" spans="1:10">
      <c r="A21">
        <v>2</v>
      </c>
      <c r="B21" s="7" t="s">
        <v>26</v>
      </c>
      <c r="C21" s="8">
        <v>0</v>
      </c>
      <c r="D21" s="27">
        <v>23000</v>
      </c>
      <c r="E21" s="8">
        <v>3300</v>
      </c>
      <c r="F21" s="8">
        <v>6000</v>
      </c>
      <c r="G21" s="8"/>
      <c r="H21" s="15">
        <v>13000</v>
      </c>
      <c r="I21" s="8">
        <f t="shared" si="2"/>
        <v>-19300</v>
      </c>
    </row>
    <row r="22" spans="1:10">
      <c r="A22">
        <v>2</v>
      </c>
      <c r="B22" s="45" t="s">
        <v>15</v>
      </c>
      <c r="C22" s="46">
        <v>0</v>
      </c>
      <c r="D22" s="46">
        <v>21000</v>
      </c>
      <c r="E22" s="46">
        <v>4100</v>
      </c>
      <c r="F22" s="46">
        <v>1000</v>
      </c>
      <c r="G22" s="46"/>
      <c r="H22" s="47">
        <v>26200</v>
      </c>
      <c r="I22" s="46">
        <f t="shared" si="2"/>
        <v>100</v>
      </c>
    </row>
    <row r="23" spans="1:10">
      <c r="A23">
        <v>2</v>
      </c>
      <c r="B23" s="45" t="s">
        <v>16</v>
      </c>
      <c r="C23" s="46">
        <v>2300</v>
      </c>
      <c r="D23" s="46">
        <v>23000</v>
      </c>
      <c r="E23" s="46">
        <v>1600</v>
      </c>
      <c r="F23" s="46">
        <v>6900</v>
      </c>
      <c r="G23" s="46"/>
      <c r="H23" s="47">
        <v>29000</v>
      </c>
      <c r="I23" s="46">
        <f t="shared" si="2"/>
        <v>-200</v>
      </c>
    </row>
    <row r="24" spans="1:10">
      <c r="A24">
        <v>2</v>
      </c>
      <c r="B24" s="45" t="s">
        <v>27</v>
      </c>
      <c r="C24" s="46">
        <v>2400</v>
      </c>
      <c r="D24" s="46">
        <v>23000</v>
      </c>
      <c r="E24" s="46">
        <v>500</v>
      </c>
      <c r="F24" s="46">
        <v>1200</v>
      </c>
      <c r="G24" s="46"/>
      <c r="H24" s="47">
        <v>21500</v>
      </c>
      <c r="I24" s="46">
        <f t="shared" si="2"/>
        <v>-800</v>
      </c>
    </row>
    <row r="25" spans="1:10">
      <c r="A25">
        <v>2</v>
      </c>
      <c r="B25" s="45" t="s">
        <v>25</v>
      </c>
      <c r="C25" s="46">
        <v>0</v>
      </c>
      <c r="D25" s="46">
        <v>23000</v>
      </c>
      <c r="E25" s="46">
        <v>1000</v>
      </c>
      <c r="F25" s="46">
        <v>0</v>
      </c>
      <c r="G25" s="46"/>
      <c r="H25" s="47">
        <v>23300</v>
      </c>
      <c r="I25" s="46">
        <f t="shared" si="2"/>
        <v>-700</v>
      </c>
    </row>
    <row r="26" spans="1:10">
      <c r="A26">
        <v>2</v>
      </c>
      <c r="B26" s="45" t="s">
        <v>28</v>
      </c>
      <c r="C26" s="46">
        <v>0</v>
      </c>
      <c r="D26" s="46">
        <v>23000</v>
      </c>
      <c r="E26" s="46">
        <v>200</v>
      </c>
      <c r="F26" s="46">
        <v>0</v>
      </c>
      <c r="G26" s="46"/>
      <c r="H26" s="47">
        <v>23500</v>
      </c>
      <c r="I26" s="46">
        <f t="shared" si="2"/>
        <v>300</v>
      </c>
    </row>
    <row r="27" spans="1:10">
      <c r="A27">
        <v>2</v>
      </c>
      <c r="B27" s="45" t="s">
        <v>40</v>
      </c>
      <c r="C27" s="46">
        <v>0</v>
      </c>
      <c r="D27" s="46">
        <v>23000</v>
      </c>
      <c r="E27" s="46">
        <v>1300</v>
      </c>
      <c r="F27" s="46">
        <v>0</v>
      </c>
      <c r="G27" s="46"/>
      <c r="H27" s="47">
        <v>24500</v>
      </c>
      <c r="I27" s="46">
        <f t="shared" si="2"/>
        <v>200</v>
      </c>
    </row>
    <row r="28" spans="1:10">
      <c r="B28" s="11" t="s">
        <v>58</v>
      </c>
      <c r="C28" s="13"/>
      <c r="D28" s="13"/>
      <c r="E28" s="13"/>
      <c r="F28" s="13"/>
      <c r="G28" s="13"/>
      <c r="H28" s="17"/>
      <c r="I28" s="13"/>
    </row>
    <row r="29" spans="1:10">
      <c r="A29">
        <v>3</v>
      </c>
      <c r="B29" s="45" t="s">
        <v>43</v>
      </c>
      <c r="C29" s="46">
        <v>0</v>
      </c>
      <c r="D29" s="46">
        <v>23000</v>
      </c>
      <c r="E29" s="46">
        <v>1500</v>
      </c>
      <c r="F29" s="46">
        <v>300</v>
      </c>
      <c r="G29" s="46"/>
      <c r="H29" s="47">
        <v>24600</v>
      </c>
      <c r="I29" s="46">
        <f t="shared" ref="I29:I40" si="3">H29-G29-F29-E29-D29+C29</f>
        <v>-200</v>
      </c>
    </row>
    <row r="30" spans="1:10">
      <c r="A30">
        <v>3</v>
      </c>
      <c r="B30" s="45" t="s">
        <v>44</v>
      </c>
      <c r="C30" s="46">
        <v>0</v>
      </c>
      <c r="D30" s="46">
        <v>21000</v>
      </c>
      <c r="E30" s="46">
        <v>500</v>
      </c>
      <c r="F30" s="46">
        <v>0</v>
      </c>
      <c r="G30" s="46"/>
      <c r="H30" s="47">
        <v>23500</v>
      </c>
      <c r="I30" s="46">
        <f t="shared" si="3"/>
        <v>2000</v>
      </c>
    </row>
    <row r="31" spans="1:10">
      <c r="A31">
        <v>3</v>
      </c>
      <c r="B31" s="45" t="s">
        <v>23</v>
      </c>
      <c r="C31" s="46">
        <v>0</v>
      </c>
      <c r="D31" s="46">
        <v>23000</v>
      </c>
      <c r="E31" s="46">
        <v>600</v>
      </c>
      <c r="F31" s="46">
        <v>6300</v>
      </c>
      <c r="G31" s="46"/>
      <c r="H31" s="47">
        <v>30100</v>
      </c>
      <c r="I31" s="46">
        <f t="shared" si="3"/>
        <v>200</v>
      </c>
    </row>
    <row r="32" spans="1:10">
      <c r="A32">
        <v>3</v>
      </c>
      <c r="B32" s="45" t="s">
        <v>54</v>
      </c>
      <c r="C32" s="46">
        <v>400</v>
      </c>
      <c r="D32" s="46">
        <v>23000</v>
      </c>
      <c r="E32" s="46">
        <v>700</v>
      </c>
      <c r="F32" s="46">
        <v>600</v>
      </c>
      <c r="G32" s="46"/>
      <c r="H32" s="47">
        <v>24500</v>
      </c>
      <c r="I32" s="46">
        <f t="shared" si="3"/>
        <v>600</v>
      </c>
    </row>
    <row r="33" spans="1:24">
      <c r="A33">
        <v>3</v>
      </c>
      <c r="B33" s="45" t="s">
        <v>31</v>
      </c>
      <c r="C33" s="46">
        <v>0</v>
      </c>
      <c r="D33" s="46">
        <v>23000</v>
      </c>
      <c r="E33" s="46">
        <v>4200</v>
      </c>
      <c r="F33" s="46">
        <v>0</v>
      </c>
      <c r="G33" s="46"/>
      <c r="H33" s="47">
        <v>24000</v>
      </c>
      <c r="I33" s="46">
        <f t="shared" si="3"/>
        <v>-3200</v>
      </c>
    </row>
    <row r="34" spans="1:24">
      <c r="A34">
        <v>3</v>
      </c>
      <c r="B34" s="45" t="s">
        <v>32</v>
      </c>
      <c r="C34" s="46">
        <v>200</v>
      </c>
      <c r="D34" s="46">
        <v>23000</v>
      </c>
      <c r="E34" s="46">
        <v>3600</v>
      </c>
      <c r="F34" s="46">
        <v>600</v>
      </c>
      <c r="G34" s="46"/>
      <c r="H34" s="47">
        <v>24600</v>
      </c>
      <c r="I34" s="46">
        <f t="shared" si="3"/>
        <v>-2400</v>
      </c>
      <c r="O34" t="s">
        <v>101</v>
      </c>
    </row>
    <row r="35" spans="1:24">
      <c r="A35">
        <v>3</v>
      </c>
      <c r="B35" s="45" t="s">
        <v>33</v>
      </c>
      <c r="C35" s="46">
        <v>-6200</v>
      </c>
      <c r="D35" s="46">
        <v>21000</v>
      </c>
      <c r="E35" s="46">
        <v>2000</v>
      </c>
      <c r="F35" s="46">
        <v>0</v>
      </c>
      <c r="G35" s="46"/>
      <c r="H35" s="47">
        <v>19700</v>
      </c>
      <c r="I35" s="46">
        <f t="shared" si="3"/>
        <v>-9500</v>
      </c>
    </row>
    <row r="36" spans="1:24">
      <c r="A36">
        <v>3</v>
      </c>
      <c r="B36" s="7" t="s">
        <v>34</v>
      </c>
      <c r="C36" s="8">
        <v>0</v>
      </c>
      <c r="D36" s="27">
        <v>23000</v>
      </c>
      <c r="E36" s="8">
        <v>2700</v>
      </c>
      <c r="F36" s="8">
        <v>0</v>
      </c>
      <c r="G36" s="8"/>
      <c r="H36" s="15">
        <v>13000</v>
      </c>
      <c r="I36" s="8">
        <f t="shared" si="3"/>
        <v>-12700</v>
      </c>
    </row>
    <row r="37" spans="1:24">
      <c r="A37">
        <v>3</v>
      </c>
      <c r="B37" s="45" t="s">
        <v>35</v>
      </c>
      <c r="C37" s="46">
        <v>0</v>
      </c>
      <c r="D37" s="46">
        <v>23000</v>
      </c>
      <c r="E37" s="46">
        <v>4500</v>
      </c>
      <c r="F37" s="46">
        <v>0</v>
      </c>
      <c r="G37" s="46"/>
      <c r="H37" s="47">
        <v>28500</v>
      </c>
      <c r="I37" s="46">
        <f t="shared" si="3"/>
        <v>1000</v>
      </c>
    </row>
    <row r="38" spans="1:24">
      <c r="A38">
        <v>3</v>
      </c>
      <c r="B38" s="45" t="s">
        <v>50</v>
      </c>
      <c r="C38" s="46">
        <v>900</v>
      </c>
      <c r="D38" s="46">
        <v>23000</v>
      </c>
      <c r="E38" s="46">
        <v>1000</v>
      </c>
      <c r="F38" s="46">
        <v>0</v>
      </c>
      <c r="G38" s="46"/>
      <c r="H38" s="47">
        <v>24100</v>
      </c>
      <c r="I38" s="46">
        <f t="shared" si="3"/>
        <v>1000</v>
      </c>
    </row>
    <row r="39" spans="1:24">
      <c r="A39">
        <v>3</v>
      </c>
      <c r="B39" s="45" t="s">
        <v>37</v>
      </c>
      <c r="C39" s="46">
        <v>0</v>
      </c>
      <c r="D39" s="46">
        <v>23000</v>
      </c>
      <c r="E39" s="46">
        <v>4100</v>
      </c>
      <c r="F39" s="46">
        <v>0</v>
      </c>
      <c r="G39" s="46"/>
      <c r="H39" s="47">
        <v>25500</v>
      </c>
      <c r="I39" s="46">
        <f t="shared" si="3"/>
        <v>-1600</v>
      </c>
      <c r="Q39" s="10"/>
      <c r="R39" s="10"/>
      <c r="S39" s="10"/>
      <c r="T39" s="10"/>
      <c r="U39" s="10"/>
      <c r="V39" s="10"/>
      <c r="W39" s="10"/>
      <c r="X39" s="10"/>
    </row>
    <row r="40" spans="1:24">
      <c r="A40">
        <v>3</v>
      </c>
      <c r="B40" s="45" t="s">
        <v>38</v>
      </c>
      <c r="C40" s="46">
        <v>1600</v>
      </c>
      <c r="D40" s="46">
        <v>23000</v>
      </c>
      <c r="E40" s="46">
        <v>700</v>
      </c>
      <c r="F40" s="46">
        <v>5300</v>
      </c>
      <c r="G40" s="46"/>
      <c r="H40" s="47">
        <v>26900</v>
      </c>
      <c r="I40" s="46">
        <f t="shared" si="3"/>
        <v>-500</v>
      </c>
    </row>
    <row r="41" spans="1:24" s="10" customFormat="1">
      <c r="B41" s="11" t="s">
        <v>59</v>
      </c>
      <c r="C41" s="12"/>
      <c r="D41" s="12"/>
      <c r="E41" s="12"/>
      <c r="F41" s="12"/>
      <c r="G41" s="12"/>
      <c r="H41" s="16"/>
      <c r="I41" s="12"/>
      <c r="Q41"/>
      <c r="R41"/>
      <c r="S41"/>
      <c r="T41"/>
      <c r="U41"/>
      <c r="V41"/>
      <c r="W41"/>
      <c r="X41"/>
    </row>
    <row r="42" spans="1:24">
      <c r="A42">
        <v>4</v>
      </c>
      <c r="B42" s="7" t="s">
        <v>41</v>
      </c>
      <c r="C42" s="8">
        <v>780</v>
      </c>
      <c r="D42" s="27">
        <v>23000</v>
      </c>
      <c r="E42" s="8">
        <v>2600</v>
      </c>
      <c r="F42" s="8">
        <v>0</v>
      </c>
      <c r="G42" s="8"/>
      <c r="H42" s="15">
        <v>13000</v>
      </c>
      <c r="I42" s="8">
        <f t="shared" ref="I42:I53" si="4">H42-G42-F42-E42-D42+C42</f>
        <v>-11820</v>
      </c>
    </row>
    <row r="43" spans="1:24">
      <c r="A43">
        <v>4</v>
      </c>
      <c r="B43" s="45" t="s">
        <v>42</v>
      </c>
      <c r="C43" s="46">
        <v>300</v>
      </c>
      <c r="D43" s="46">
        <v>23000</v>
      </c>
      <c r="E43" s="46">
        <v>500</v>
      </c>
      <c r="F43" s="46">
        <v>0</v>
      </c>
      <c r="G43" s="46"/>
      <c r="H43" s="47">
        <v>23000</v>
      </c>
      <c r="I43" s="46">
        <f t="shared" si="4"/>
        <v>-200</v>
      </c>
    </row>
    <row r="44" spans="1:24">
      <c r="A44">
        <v>4</v>
      </c>
      <c r="B44" s="7" t="s">
        <v>45</v>
      </c>
      <c r="C44" s="8">
        <v>0</v>
      </c>
      <c r="D44" s="27">
        <v>23000</v>
      </c>
      <c r="E44" s="8">
        <v>1300</v>
      </c>
      <c r="F44" s="8">
        <v>0</v>
      </c>
      <c r="G44" s="8"/>
      <c r="H44" s="15">
        <v>13000</v>
      </c>
      <c r="I44" s="8">
        <f t="shared" si="4"/>
        <v>-11300</v>
      </c>
    </row>
    <row r="45" spans="1:24">
      <c r="A45">
        <v>4</v>
      </c>
      <c r="B45" s="45" t="s">
        <v>46</v>
      </c>
      <c r="C45" s="46">
        <v>700</v>
      </c>
      <c r="D45" s="46">
        <v>23000</v>
      </c>
      <c r="E45" s="46">
        <v>200</v>
      </c>
      <c r="F45" s="46">
        <v>300</v>
      </c>
      <c r="G45" s="46"/>
      <c r="H45" s="47">
        <v>25000</v>
      </c>
      <c r="I45" s="46">
        <f t="shared" si="4"/>
        <v>2200</v>
      </c>
    </row>
    <row r="46" spans="1:24">
      <c r="A46">
        <v>4</v>
      </c>
      <c r="B46" s="45" t="s">
        <v>47</v>
      </c>
      <c r="C46" s="46">
        <v>0</v>
      </c>
      <c r="D46" s="46">
        <v>23000</v>
      </c>
      <c r="E46" s="46">
        <v>2600</v>
      </c>
      <c r="F46" s="46">
        <v>0</v>
      </c>
      <c r="G46" s="46"/>
      <c r="H46" s="47">
        <v>24500</v>
      </c>
      <c r="I46" s="46">
        <f t="shared" si="4"/>
        <v>-1100</v>
      </c>
    </row>
    <row r="47" spans="1:24">
      <c r="A47">
        <v>4</v>
      </c>
      <c r="B47" s="7" t="s">
        <v>48</v>
      </c>
      <c r="C47" s="8">
        <v>0</v>
      </c>
      <c r="D47" s="27">
        <v>23000</v>
      </c>
      <c r="E47" s="8">
        <v>900</v>
      </c>
      <c r="F47" s="8">
        <v>800</v>
      </c>
      <c r="G47" s="8"/>
      <c r="H47" s="15">
        <v>13000</v>
      </c>
      <c r="I47" s="8">
        <f t="shared" si="4"/>
        <v>-11700</v>
      </c>
    </row>
    <row r="48" spans="1:24">
      <c r="A48">
        <v>4</v>
      </c>
      <c r="B48" s="7" t="s">
        <v>36</v>
      </c>
      <c r="C48" s="8">
        <v>-9350</v>
      </c>
      <c r="D48" s="27">
        <v>23000</v>
      </c>
      <c r="E48" s="8">
        <v>5500</v>
      </c>
      <c r="F48" s="8">
        <v>800</v>
      </c>
      <c r="G48" s="8"/>
      <c r="H48" s="15">
        <v>13000</v>
      </c>
      <c r="I48" s="8">
        <f t="shared" si="4"/>
        <v>-25650</v>
      </c>
    </row>
    <row r="49" spans="1:9">
      <c r="A49">
        <v>4</v>
      </c>
      <c r="B49" s="45" t="s">
        <v>49</v>
      </c>
      <c r="C49" s="46">
        <v>900</v>
      </c>
      <c r="D49" s="46">
        <v>23000</v>
      </c>
      <c r="E49" s="46">
        <v>0</v>
      </c>
      <c r="F49" s="46">
        <v>1200</v>
      </c>
      <c r="G49" s="46"/>
      <c r="H49" s="47">
        <v>25000</v>
      </c>
      <c r="I49" s="46">
        <f t="shared" si="4"/>
        <v>1700</v>
      </c>
    </row>
    <row r="50" spans="1:9">
      <c r="A50">
        <v>4</v>
      </c>
      <c r="B50" s="45" t="s">
        <v>51</v>
      </c>
      <c r="C50" s="46">
        <v>500</v>
      </c>
      <c r="D50" s="46">
        <v>23000</v>
      </c>
      <c r="E50" s="46">
        <v>100</v>
      </c>
      <c r="F50" s="46">
        <v>0</v>
      </c>
      <c r="G50" s="46"/>
      <c r="H50" s="47">
        <v>23000</v>
      </c>
      <c r="I50" s="46">
        <f t="shared" si="4"/>
        <v>400</v>
      </c>
    </row>
    <row r="51" spans="1:9">
      <c r="A51">
        <v>4</v>
      </c>
      <c r="B51" s="45" t="s">
        <v>52</v>
      </c>
      <c r="C51" s="46">
        <v>0</v>
      </c>
      <c r="D51" s="46">
        <v>23000</v>
      </c>
      <c r="E51" s="46">
        <v>0</v>
      </c>
      <c r="F51" s="46">
        <v>0</v>
      </c>
      <c r="G51" s="46"/>
      <c r="H51" s="47">
        <v>24000</v>
      </c>
      <c r="I51" s="46">
        <f t="shared" si="4"/>
        <v>1000</v>
      </c>
    </row>
    <row r="52" spans="1:9">
      <c r="A52">
        <v>4</v>
      </c>
      <c r="B52" s="45" t="s">
        <v>39</v>
      </c>
      <c r="C52" s="46">
        <v>0</v>
      </c>
      <c r="D52" s="46">
        <v>23000</v>
      </c>
      <c r="E52" s="46">
        <v>1500</v>
      </c>
      <c r="F52" s="46">
        <v>0</v>
      </c>
      <c r="G52" s="46"/>
      <c r="H52" s="47">
        <v>24500</v>
      </c>
      <c r="I52" s="46">
        <f t="shared" si="4"/>
        <v>0</v>
      </c>
    </row>
    <row r="53" spans="1:9">
      <c r="A53">
        <v>4</v>
      </c>
      <c r="B53" s="45" t="s">
        <v>53</v>
      </c>
      <c r="C53" s="46">
        <v>0</v>
      </c>
      <c r="D53" s="46">
        <v>23000</v>
      </c>
      <c r="E53" s="46">
        <v>4300</v>
      </c>
      <c r="F53" s="46">
        <v>0</v>
      </c>
      <c r="G53" s="46"/>
      <c r="H53" s="47">
        <v>30500</v>
      </c>
      <c r="I53" s="46">
        <f t="shared" si="4"/>
        <v>3200</v>
      </c>
    </row>
    <row r="54" spans="1:9" ht="15.75" thickBot="1">
      <c r="H54" s="18"/>
    </row>
    <row r="55" spans="1:9" ht="15.75" thickBot="1">
      <c r="G55" s="19" t="s">
        <v>60</v>
      </c>
      <c r="H55" s="20">
        <f>SUM(H3:H53)</f>
        <v>1129671</v>
      </c>
      <c r="I55" s="21"/>
    </row>
    <row r="56" spans="1:9">
      <c r="G56" s="6"/>
      <c r="H56" s="18"/>
      <c r="I56" s="5"/>
    </row>
    <row r="57" spans="1:9">
      <c r="G57" s="6"/>
      <c r="H57" s="18"/>
    </row>
    <row r="58" spans="1:9">
      <c r="G58" s="6"/>
      <c r="H58" s="18"/>
    </row>
    <row r="59" spans="1:9" ht="15.75" thickBot="1">
      <c r="G59" s="6"/>
      <c r="H59" s="22"/>
    </row>
    <row r="60" spans="1:9" ht="15.75" thickBot="1">
      <c r="G60" s="23" t="s">
        <v>61</v>
      </c>
      <c r="H60" s="24"/>
      <c r="I60" s="25"/>
    </row>
  </sheetData>
  <sortState ref="A3:I14">
    <sortCondition ref="B3:B14"/>
  </sortState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G45"/>
  <sheetViews>
    <sheetView topLeftCell="A4" workbookViewId="0">
      <selection activeCell="D28" sqref="D28"/>
    </sheetView>
  </sheetViews>
  <sheetFormatPr defaultRowHeight="15"/>
  <cols>
    <col min="1" max="1" width="41.5703125" bestFit="1" customWidth="1"/>
    <col min="2" max="2" width="22.85546875" bestFit="1" customWidth="1"/>
    <col min="4" max="4" width="10.85546875" bestFit="1" customWidth="1"/>
  </cols>
  <sheetData>
    <row r="2" spans="1:7" ht="26.25">
      <c r="G2" s="44" t="s">
        <v>71</v>
      </c>
    </row>
    <row r="3" spans="1:7">
      <c r="B3" s="32"/>
      <c r="C3" s="32"/>
      <c r="D3" s="32"/>
    </row>
    <row r="4" spans="1:7">
      <c r="A4" s="32"/>
      <c r="B4" s="32"/>
      <c r="C4" s="32"/>
      <c r="D4" s="32"/>
    </row>
    <row r="5" spans="1:7">
      <c r="A5" s="33" t="s">
        <v>72</v>
      </c>
      <c r="B5" s="33"/>
      <c r="C5" s="33"/>
      <c r="D5" s="33" t="s">
        <v>73</v>
      </c>
    </row>
    <row r="6" spans="1:7">
      <c r="A6" s="33"/>
      <c r="B6" s="33"/>
      <c r="C6" s="33"/>
      <c r="D6" s="33"/>
    </row>
    <row r="7" spans="1:7">
      <c r="A7" s="33" t="s">
        <v>74</v>
      </c>
      <c r="B7" s="33"/>
      <c r="C7" s="33"/>
      <c r="D7" s="34">
        <f>D23</f>
        <v>1483329.6400000001</v>
      </c>
    </row>
    <row r="8" spans="1:7">
      <c r="A8" s="33" t="s">
        <v>75</v>
      </c>
      <c r="B8" s="33"/>
      <c r="C8" s="33"/>
      <c r="D8" s="34">
        <f>D45</f>
        <v>1424518.3</v>
      </c>
    </row>
    <row r="9" spans="1:7">
      <c r="A9" s="33"/>
      <c r="B9" s="33"/>
      <c r="C9" s="33"/>
      <c r="D9" s="34"/>
    </row>
    <row r="10" spans="1:7">
      <c r="A10" s="35" t="s">
        <v>76</v>
      </c>
      <c r="B10" s="35"/>
      <c r="C10" s="35"/>
      <c r="D10" s="36">
        <f>D7-D8</f>
        <v>58811.340000000084</v>
      </c>
    </row>
    <row r="11" spans="1:7">
      <c r="A11" s="35"/>
      <c r="B11" s="35"/>
      <c r="C11" s="35"/>
      <c r="D11" s="35"/>
    </row>
    <row r="12" spans="1:7">
      <c r="A12" s="32"/>
      <c r="B12" s="32"/>
      <c r="C12" s="32"/>
      <c r="D12" s="32"/>
    </row>
    <row r="13" spans="1:7">
      <c r="A13" s="32" t="s">
        <v>77</v>
      </c>
      <c r="B13" s="32"/>
      <c r="C13" s="32"/>
      <c r="D13" s="32" t="s">
        <v>72</v>
      </c>
    </row>
    <row r="14" spans="1:7">
      <c r="A14" s="32"/>
      <c r="B14" s="32"/>
      <c r="C14" s="32"/>
      <c r="D14" s="32"/>
    </row>
    <row r="15" spans="1:7">
      <c r="A15" s="37" t="s">
        <v>78</v>
      </c>
      <c r="B15" s="38"/>
      <c r="C15" s="38"/>
      <c r="D15" s="39">
        <f>12*4*23000</f>
        <v>1104000</v>
      </c>
    </row>
    <row r="16" spans="1:7">
      <c r="A16" s="37" t="s">
        <v>79</v>
      </c>
      <c r="B16" s="38"/>
      <c r="C16" s="38"/>
      <c r="D16" s="39">
        <v>0</v>
      </c>
    </row>
    <row r="17" spans="1:4">
      <c r="A17" s="37" t="s">
        <v>3</v>
      </c>
      <c r="B17" s="38" t="s">
        <v>80</v>
      </c>
      <c r="C17" s="38"/>
      <c r="D17" s="39">
        <v>131729.64000000001</v>
      </c>
    </row>
    <row r="18" spans="1:4">
      <c r="A18" s="37" t="s">
        <v>81</v>
      </c>
      <c r="B18" s="38"/>
      <c r="C18" s="38"/>
      <c r="D18" s="39">
        <v>170000</v>
      </c>
    </row>
    <row r="19" spans="1:4">
      <c r="A19" s="37" t="s">
        <v>82</v>
      </c>
      <c r="B19" s="38"/>
      <c r="C19" s="38"/>
      <c r="D19" s="39">
        <v>72600</v>
      </c>
    </row>
    <row r="20" spans="1:4">
      <c r="A20" s="37" t="s">
        <v>83</v>
      </c>
      <c r="B20" s="38"/>
      <c r="C20" s="38"/>
      <c r="D20" s="39">
        <v>5000</v>
      </c>
    </row>
    <row r="21" spans="1:4">
      <c r="A21" s="37" t="s">
        <v>84</v>
      </c>
      <c r="B21" s="38"/>
      <c r="C21" s="38"/>
      <c r="D21" s="39"/>
    </row>
    <row r="22" spans="1:4" ht="15.75" thickBot="1">
      <c r="A22" s="37"/>
      <c r="B22" s="37"/>
      <c r="C22" s="37"/>
      <c r="D22" s="39"/>
    </row>
    <row r="23" spans="1:4" ht="15.75" thickBot="1">
      <c r="A23" s="37"/>
      <c r="B23" s="40" t="s">
        <v>74</v>
      </c>
      <c r="C23" s="41"/>
      <c r="D23" s="42">
        <f>SUM(D15:D21)</f>
        <v>1483329.6400000001</v>
      </c>
    </row>
    <row r="24" spans="1:4">
      <c r="A24" s="37"/>
      <c r="B24" s="37"/>
      <c r="C24" s="37"/>
      <c r="D24" s="39"/>
    </row>
    <row r="25" spans="1:4">
      <c r="A25" s="37" t="s">
        <v>85</v>
      </c>
      <c r="B25" s="37"/>
      <c r="C25" s="37"/>
      <c r="D25" s="39"/>
    </row>
    <row r="26" spans="1:4">
      <c r="A26" s="37"/>
      <c r="B26" s="37"/>
      <c r="C26" s="37"/>
      <c r="D26" s="39"/>
    </row>
    <row r="27" spans="1:4">
      <c r="A27" s="37" t="s">
        <v>86</v>
      </c>
      <c r="B27" s="39"/>
      <c r="C27" s="39"/>
      <c r="D27" s="39">
        <v>510522.3</v>
      </c>
    </row>
    <row r="28" spans="1:4">
      <c r="A28" s="37" t="s">
        <v>4</v>
      </c>
      <c r="B28" s="39" t="s">
        <v>87</v>
      </c>
      <c r="C28" s="39"/>
      <c r="D28" s="39">
        <f>450000-32000</f>
        <v>418000</v>
      </c>
    </row>
    <row r="29" spans="1:4">
      <c r="A29" s="37" t="s">
        <v>88</v>
      </c>
      <c r="B29" s="39"/>
      <c r="C29" s="39"/>
      <c r="D29" s="39">
        <v>150000</v>
      </c>
    </row>
    <row r="30" spans="1:4">
      <c r="A30" s="37" t="s">
        <v>82</v>
      </c>
      <c r="B30" s="39"/>
      <c r="C30" s="39"/>
      <c r="D30" s="39">
        <v>72600</v>
      </c>
    </row>
    <row r="31" spans="1:4">
      <c r="A31" s="37" t="s">
        <v>89</v>
      </c>
      <c r="B31" s="39"/>
      <c r="C31" s="39"/>
      <c r="D31" s="39">
        <v>30000</v>
      </c>
    </row>
    <row r="32" spans="1:4">
      <c r="A32" s="37" t="s">
        <v>90</v>
      </c>
      <c r="B32" s="39"/>
      <c r="C32" s="39"/>
      <c r="D32" s="43">
        <v>106430</v>
      </c>
    </row>
    <row r="33" spans="1:4">
      <c r="A33" s="37" t="s">
        <v>91</v>
      </c>
      <c r="B33" s="39"/>
      <c r="C33" s="39"/>
      <c r="D33" s="39">
        <v>23350</v>
      </c>
    </row>
    <row r="34" spans="1:4">
      <c r="A34" s="37" t="s">
        <v>92</v>
      </c>
      <c r="B34" s="39"/>
      <c r="C34" s="39"/>
      <c r="D34" s="39">
        <v>38616</v>
      </c>
    </row>
    <row r="35" spans="1:4">
      <c r="A35" s="37" t="s">
        <v>93</v>
      </c>
      <c r="B35" s="39"/>
      <c r="C35" s="39"/>
      <c r="D35" s="39">
        <v>30000</v>
      </c>
    </row>
    <row r="36" spans="1:4">
      <c r="A36" s="37" t="s">
        <v>94</v>
      </c>
      <c r="B36" s="39"/>
      <c r="C36" s="39"/>
      <c r="D36" s="39">
        <f>25000</f>
        <v>25000</v>
      </c>
    </row>
    <row r="37" spans="1:4">
      <c r="A37" s="37" t="s">
        <v>95</v>
      </c>
      <c r="B37" s="39"/>
      <c r="C37" s="39"/>
      <c r="D37" s="39">
        <v>0</v>
      </c>
    </row>
    <row r="38" spans="1:4">
      <c r="A38" s="37" t="s">
        <v>96</v>
      </c>
      <c r="B38" s="39"/>
      <c r="C38" s="39"/>
      <c r="D38" s="39">
        <v>0</v>
      </c>
    </row>
    <row r="39" spans="1:4">
      <c r="A39" s="37" t="s">
        <v>97</v>
      </c>
      <c r="B39" s="39"/>
      <c r="C39" s="39"/>
      <c r="D39" s="39">
        <v>15000</v>
      </c>
    </row>
    <row r="40" spans="1:4">
      <c r="A40" s="37" t="s">
        <v>98</v>
      </c>
      <c r="B40" s="39"/>
      <c r="C40" s="39"/>
      <c r="D40" s="39">
        <v>0</v>
      </c>
    </row>
    <row r="41" spans="1:4">
      <c r="A41" s="37" t="s">
        <v>99</v>
      </c>
      <c r="B41" s="39"/>
      <c r="C41" s="39"/>
      <c r="D41" s="39">
        <v>0</v>
      </c>
    </row>
    <row r="42" spans="1:4">
      <c r="A42" s="37" t="s">
        <v>100</v>
      </c>
      <c r="B42" s="39"/>
      <c r="C42" s="39"/>
      <c r="D42" s="39">
        <v>0</v>
      </c>
    </row>
    <row r="43" spans="1:4">
      <c r="A43" s="37" t="s">
        <v>83</v>
      </c>
      <c r="B43" s="39"/>
      <c r="C43" s="39"/>
      <c r="D43" s="39">
        <v>5000</v>
      </c>
    </row>
    <row r="44" spans="1:4" ht="15.75" thickBot="1">
      <c r="A44" s="37"/>
      <c r="B44" s="37"/>
      <c r="C44" s="37"/>
      <c r="D44" s="39"/>
    </row>
    <row r="45" spans="1:4" ht="15.75" thickBot="1">
      <c r="A45" s="37"/>
      <c r="B45" s="40" t="s">
        <v>75</v>
      </c>
      <c r="C45" s="41"/>
      <c r="D45" s="42">
        <f>SUM(D27:D43)</f>
        <v>1424518.3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sqref="A1:R10"/>
    </sheetView>
  </sheetViews>
  <sheetFormatPr defaultRowHeight="15"/>
  <sheetData>
    <row r="1" spans="1:18">
      <c r="A1" s="29" t="s">
        <v>62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>
      <c r="A2" s="31" t="s">
        <v>63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>
      <c r="A3" s="31" t="s">
        <v>64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>
      <c r="A4" s="31" t="s">
        <v>65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>
      <c r="A5" s="31" t="s">
        <v>66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>
      <c r="A6" s="31" t="s">
        <v>67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>
      <c r="A7" s="31" t="s">
        <v>68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>
      <c r="A8" s="31" t="s">
        <v>69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>
      <c r="A9" s="31" t="s">
        <v>70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>
      <c r="A10" s="31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 Balance Sheet</vt:lpstr>
      <vt:lpstr>Budget</vt:lpstr>
      <vt:lpstr>Governance Guidlines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michael-johnson</dc:creator>
  <cp:lastModifiedBy>michael-johnson</cp:lastModifiedBy>
  <dcterms:created xsi:type="dcterms:W3CDTF">2013-09-23T06:08:28Z</dcterms:created>
  <dcterms:modified xsi:type="dcterms:W3CDTF">2014-04-16T23:57:51Z</dcterms:modified>
</cp:coreProperties>
</file>